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46" windowWidth="14130" windowHeight="8730" activeTab="0"/>
  </bookViews>
  <sheets>
    <sheet name="H30.2月～配布依頼書" sheetId="1" r:id="rId1"/>
    <sheet name="河西" sheetId="2" r:id="rId2"/>
    <sheet name="河北" sheetId="3" r:id="rId3"/>
    <sheet name="中央" sheetId="4" r:id="rId4"/>
    <sheet name="南部" sheetId="5" r:id="rId5"/>
    <sheet name="東部" sheetId="6" r:id="rId6"/>
    <sheet name="海南・岩出" sheetId="7" r:id="rId7"/>
    <sheet name="分割エリア早見表" sheetId="8" r:id="rId8"/>
  </sheets>
  <definedNames>
    <definedName name="_xlnm.Print_Area" localSheetId="0">'H30.2月～配布依頼書'!$A$1:$F$12</definedName>
    <definedName name="_xlnm.Print_Area" localSheetId="5">'東部'!$A$1:$H$54</definedName>
  </definedNames>
  <calcPr fullCalcOnLoad="1"/>
</workbook>
</file>

<file path=xl/comments1.xml><?xml version="1.0" encoding="utf-8"?>
<comments xmlns="http://schemas.openxmlformats.org/spreadsheetml/2006/main">
  <authors>
    <author>サンケイリビング新聞社</author>
  </authors>
  <commentList>
    <comment ref="A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広告主名又はﾁﾗｼﾀｲﾄﾙを入力して下さい。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日付を入力して下さい・
例）2/14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サイズを入力して下さい。また、特殊配布の場合も入力下さい。例・B4外折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ﾁﾗｼの内容を入力して下さい。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日付を入力して下さい。
例）2/10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時間を入力して下さい。
例）10時又は午前中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サイズの単価を入力して下さい。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3" authorId="0">
      <text>
        <r>
          <rPr>
            <b/>
            <sz val="9"/>
            <rFont val="ＭＳ Ｐゴシック"/>
            <family val="3"/>
          </rPr>
          <t xml:space="preserve">氏名は必ず入力してください
</t>
        </r>
      </text>
    </comment>
  </commentList>
</comments>
</file>

<file path=xl/comments8.xml><?xml version="1.0" encoding="utf-8"?>
<comments xmlns="http://schemas.openxmlformats.org/spreadsheetml/2006/main">
  <authors>
    <author>サンケイリビング新聞社</author>
  </authors>
  <commentList>
    <comment ref="E16" authorId="0">
      <text>
        <r>
          <rPr>
            <b/>
            <sz val="9"/>
            <rFont val="ＭＳ Ｐゴシック"/>
            <family val="3"/>
          </rPr>
          <t>サンケイリビング新聞社:</t>
        </r>
        <r>
          <rPr>
            <sz val="9"/>
            <rFont val="ＭＳ Ｐゴシック"/>
            <family val="3"/>
          </rPr>
          <t xml:space="preserve">
</t>
        </r>
      </text>
    </comment>
    <comment ref="E22" authorId="0">
      <text>
        <r>
          <rPr>
            <b/>
            <sz val="9"/>
            <rFont val="ＭＳ Ｐゴシック"/>
            <family val="3"/>
          </rPr>
          <t>サンケイリビング新聞社:</t>
        </r>
        <r>
          <rPr>
            <sz val="9"/>
            <rFont val="ＭＳ Ｐゴシック"/>
            <family val="3"/>
          </rPr>
          <t xml:space="preserve">
</t>
        </r>
      </text>
    </comment>
    <comment ref="E20" authorId="0">
      <text>
        <r>
          <rPr>
            <b/>
            <sz val="9"/>
            <rFont val="ＭＳ Ｐゴシック"/>
            <family val="3"/>
          </rPr>
          <t>サンケイリビング新聞社: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<sst xmlns="http://schemas.openxmlformats.org/spreadsheetml/2006/main" count="459" uniqueCount="427">
  <si>
    <r>
      <t>←ｴﾘｱＮｏ.左欄に左の</t>
    </r>
    <r>
      <rPr>
        <sz val="6"/>
        <color indexed="10"/>
        <rFont val="ＭＳ Ｐゴシック"/>
        <family val="3"/>
      </rPr>
      <t>●</t>
    </r>
    <r>
      <rPr>
        <sz val="6"/>
        <rFont val="ＭＳ Ｐゴシック"/>
        <family val="3"/>
      </rPr>
      <t>をｺﾋﾟｰ&amp;ﾍﾟｰｽﾄすると自動的にｴﾘｱ部数が入ります。入った部数にｶｰｿﾙを置き希望の部数を入力することで、変更も可能です　　　　　　　　　　　　　　　　</t>
    </r>
  </si>
  <si>
    <t>＜　河　　西　＞</t>
  </si>
  <si>
    <t>１　計</t>
  </si>
  <si>
    <t xml:space="preserve"> 河西　計</t>
  </si>
  <si>
    <t>＜　河　　北　＞</t>
  </si>
  <si>
    <t>11-1</t>
  </si>
  <si>
    <t>11-2</t>
  </si>
  <si>
    <t>11-3</t>
  </si>
  <si>
    <t>11-4</t>
  </si>
  <si>
    <t>11-5</t>
  </si>
  <si>
    <t>11-6</t>
  </si>
  <si>
    <t>11-7</t>
  </si>
  <si>
    <t>11-8</t>
  </si>
  <si>
    <t>17-2</t>
  </si>
  <si>
    <t>11-9</t>
  </si>
  <si>
    <t>17-3</t>
  </si>
  <si>
    <t>１１　計</t>
  </si>
  <si>
    <t>17-4</t>
  </si>
  <si>
    <t>12-1</t>
  </si>
  <si>
    <t>17-5</t>
  </si>
  <si>
    <t>12-2</t>
  </si>
  <si>
    <t>17-6</t>
  </si>
  <si>
    <t>12-3</t>
  </si>
  <si>
    <t>12-4</t>
  </si>
  <si>
    <t>河北　計</t>
  </si>
  <si>
    <t>＜　中　　央　＞</t>
  </si>
  <si>
    <t>27-2</t>
  </si>
  <si>
    <t>27-3</t>
  </si>
  <si>
    <t>27-4</t>
  </si>
  <si>
    <t>27-5</t>
  </si>
  <si>
    <t>27-6</t>
  </si>
  <si>
    <t>28-2</t>
  </si>
  <si>
    <t>28-3</t>
  </si>
  <si>
    <t>28-4</t>
  </si>
  <si>
    <t>28-5</t>
  </si>
  <si>
    <t>29-3</t>
  </si>
  <si>
    <t>29-4</t>
  </si>
  <si>
    <t>29-5</t>
  </si>
  <si>
    <t>29-6</t>
  </si>
  <si>
    <t>29-7</t>
  </si>
  <si>
    <t>29-8</t>
  </si>
  <si>
    <t>２９　計</t>
  </si>
  <si>
    <t>中央　計</t>
  </si>
  <si>
    <t>＜　南　　部　＞</t>
  </si>
  <si>
    <t>26-2</t>
  </si>
  <si>
    <t>南部　計</t>
  </si>
  <si>
    <t>26-3</t>
  </si>
  <si>
    <t>33-3</t>
  </si>
  <si>
    <t>26-4</t>
  </si>
  <si>
    <t>33-4</t>
  </si>
  <si>
    <t>26-5</t>
  </si>
  <si>
    <t>３３　計</t>
  </si>
  <si>
    <t>26-6</t>
  </si>
  <si>
    <t>２６　計</t>
  </si>
  <si>
    <t>＜　東　　部　＞</t>
  </si>
  <si>
    <t>＜　岩　　出　＞</t>
  </si>
  <si>
    <t>61-1</t>
  </si>
  <si>
    <t>61-2</t>
  </si>
  <si>
    <t>61-3</t>
  </si>
  <si>
    <t>61-4</t>
  </si>
  <si>
    <t>61-5</t>
  </si>
  <si>
    <t>61-6</t>
  </si>
  <si>
    <t>61-7</t>
  </si>
  <si>
    <t>61-8</t>
  </si>
  <si>
    <t>６１　計</t>
  </si>
  <si>
    <t>62-1</t>
  </si>
  <si>
    <t>62-2</t>
  </si>
  <si>
    <t>62-3</t>
  </si>
  <si>
    <t>62-4</t>
  </si>
  <si>
    <t>42-3</t>
  </si>
  <si>
    <t>62-5</t>
  </si>
  <si>
    <t>42-4</t>
  </si>
  <si>
    <t>62-6</t>
  </si>
  <si>
    <t>42-5</t>
  </si>
  <si>
    <t>62-7</t>
  </si>
  <si>
    <t>42-6</t>
  </si>
  <si>
    <t>62-8</t>
  </si>
  <si>
    <t>42-7</t>
  </si>
  <si>
    <t>42-8</t>
  </si>
  <si>
    <t>６２　計</t>
  </si>
  <si>
    <t>43-3</t>
  </si>
  <si>
    <t>63-1</t>
  </si>
  <si>
    <t>43-4</t>
  </si>
  <si>
    <t>63-2</t>
  </si>
  <si>
    <t>43-5</t>
  </si>
  <si>
    <t>＜　海　　南　＞</t>
  </si>
  <si>
    <t>63-3</t>
  </si>
  <si>
    <t>43-6</t>
  </si>
  <si>
    <t>63-4</t>
  </si>
  <si>
    <t>43-7</t>
  </si>
  <si>
    <t>63-5</t>
  </si>
  <si>
    <t>43-8</t>
  </si>
  <si>
    <t>51-2</t>
  </si>
  <si>
    <t>63-6</t>
  </si>
  <si>
    <t>43-9</t>
  </si>
  <si>
    <t>51-3</t>
  </si>
  <si>
    <t>63-7</t>
  </si>
  <si>
    <t>51-4</t>
  </si>
  <si>
    <t>６３　計</t>
  </si>
  <si>
    <t>51-5</t>
  </si>
  <si>
    <t>岩出　計</t>
  </si>
  <si>
    <t>51-6</t>
  </si>
  <si>
    <t>51-7</t>
  </si>
  <si>
    <t>配布総部数</t>
  </si>
  <si>
    <t>51-8</t>
  </si>
  <si>
    <t>51-9</t>
  </si>
  <si>
    <t>海南　計</t>
  </si>
  <si>
    <t>1-1</t>
  </si>
  <si>
    <t>1-2</t>
  </si>
  <si>
    <t>1-3</t>
  </si>
  <si>
    <t>1-4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</si>
  <si>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</si>
  <si>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</si>
  <si>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</si>
  <si>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</si>
  <si>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</si>
  <si>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</si>
  <si>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</si>
  <si>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</si>
  <si>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</si>
  <si>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２　計</t>
  </si>
  <si>
    <t>3-1</t>
  </si>
  <si>
    <t>3-2</t>
  </si>
  <si>
    <t>3-3</t>
  </si>
  <si>
    <t>3-4</t>
  </si>
  <si>
    <t>3-5</t>
  </si>
  <si>
    <t>3-6</t>
  </si>
  <si>
    <t>3-7</t>
  </si>
  <si>
    <t>３　計</t>
  </si>
  <si>
    <t>4-1</t>
  </si>
  <si>
    <t>4-2</t>
  </si>
  <si>
    <t>4-3</t>
  </si>
  <si>
    <t>4-4</t>
  </si>
  <si>
    <t>4-5</t>
  </si>
  <si>
    <t>4-6</t>
  </si>
  <si>
    <t>4-7</t>
  </si>
  <si>
    <t>4-8</t>
  </si>
  <si>
    <t>４　計</t>
  </si>
  <si>
    <t>5-1</t>
  </si>
  <si>
    <t>5-2</t>
  </si>
  <si>
    <t>5-3</t>
  </si>
  <si>
    <t>5-4</t>
  </si>
  <si>
    <t>5-5</t>
  </si>
  <si>
    <t>5-6</t>
  </si>
  <si>
    <t>5-7</t>
  </si>
  <si>
    <t>５　計</t>
  </si>
  <si>
    <t>6-1</t>
  </si>
  <si>
    <t>6-2</t>
  </si>
  <si>
    <t>6-3</t>
  </si>
  <si>
    <t>6-4</t>
  </si>
  <si>
    <t>6-5</t>
  </si>
  <si>
    <t>7-10</t>
  </si>
  <si>
    <t>6-6</t>
  </si>
  <si>
    <t>6ｰ7</t>
  </si>
  <si>
    <t>6-8</t>
  </si>
  <si>
    <t>6-9</t>
  </si>
  <si>
    <t>６　計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</si>
  <si>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</si>
  <si>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</si>
  <si>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</si>
  <si>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</si>
  <si>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</si>
  <si>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</si>
  <si>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</si>
  <si>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</si>
  <si>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</si>
  <si>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７　計</t>
  </si>
  <si>
    <t>●</t>
  </si>
  <si>
    <t>広告主名</t>
  </si>
  <si>
    <t>サイズ</t>
  </si>
  <si>
    <t>12-5</t>
  </si>
  <si>
    <t>１２　計</t>
  </si>
  <si>
    <t>13-1</t>
  </si>
  <si>
    <t>13-2</t>
  </si>
  <si>
    <t>13-3</t>
  </si>
  <si>
    <t>13-4</t>
  </si>
  <si>
    <t>13-5</t>
  </si>
  <si>
    <t>13-6</t>
  </si>
  <si>
    <t>13-7</t>
  </si>
  <si>
    <t>１３　計</t>
  </si>
  <si>
    <t>14-1</t>
  </si>
  <si>
    <t>14-2</t>
  </si>
  <si>
    <t>14-3</t>
  </si>
  <si>
    <t>14-4</t>
  </si>
  <si>
    <t>14-5</t>
  </si>
  <si>
    <t>１４　計</t>
  </si>
  <si>
    <t>15-1</t>
  </si>
  <si>
    <t>15-2</t>
  </si>
  <si>
    <t>15-3</t>
  </si>
  <si>
    <t>15-4</t>
  </si>
  <si>
    <t>15-5</t>
  </si>
  <si>
    <t>15-6</t>
  </si>
  <si>
    <t>15-7</t>
  </si>
  <si>
    <t>１５　計</t>
  </si>
  <si>
    <t>16-1</t>
  </si>
  <si>
    <t>16-2</t>
  </si>
  <si>
    <t>16-3</t>
  </si>
  <si>
    <t>16-4</t>
  </si>
  <si>
    <t>16-5</t>
  </si>
  <si>
    <t>16-6</t>
  </si>
  <si>
    <t>16-7</t>
  </si>
  <si>
    <t>16-8</t>
  </si>
  <si>
    <t>１６　計</t>
  </si>
  <si>
    <t>17-1</t>
  </si>
  <si>
    <t>１７　計</t>
  </si>
  <si>
    <t>21-1</t>
  </si>
  <si>
    <t>21-2</t>
  </si>
  <si>
    <t>21-3</t>
  </si>
  <si>
    <t>21-4</t>
  </si>
  <si>
    <t>21-5</t>
  </si>
  <si>
    <t>21-6</t>
  </si>
  <si>
    <t>21-7</t>
  </si>
  <si>
    <t>２１　計</t>
  </si>
  <si>
    <t>22-1</t>
  </si>
  <si>
    <t>22-2</t>
  </si>
  <si>
    <t>22-3</t>
  </si>
  <si>
    <t>22-4</t>
  </si>
  <si>
    <t>22-5</t>
  </si>
  <si>
    <t>22-6</t>
  </si>
  <si>
    <t>22-7</t>
  </si>
  <si>
    <t>２２　計</t>
  </si>
  <si>
    <t>23-1</t>
  </si>
  <si>
    <t>23-2</t>
  </si>
  <si>
    <t>23-3</t>
  </si>
  <si>
    <t>23-4</t>
  </si>
  <si>
    <t>23-5</t>
  </si>
  <si>
    <t>２３　計</t>
  </si>
  <si>
    <t>24-1</t>
  </si>
  <si>
    <t>24-2</t>
  </si>
  <si>
    <t>24-3</t>
  </si>
  <si>
    <t>24-4</t>
  </si>
  <si>
    <t>24-5</t>
  </si>
  <si>
    <t>24-6</t>
  </si>
  <si>
    <t>24-7</t>
  </si>
  <si>
    <t>２４　計</t>
  </si>
  <si>
    <t>25-1</t>
  </si>
  <si>
    <t>25-2</t>
  </si>
  <si>
    <t>25-3</t>
  </si>
  <si>
    <t>25-4</t>
  </si>
  <si>
    <t>25-5</t>
  </si>
  <si>
    <t>25-6</t>
  </si>
  <si>
    <t>２５　計</t>
  </si>
  <si>
    <t>26-1</t>
  </si>
  <si>
    <t>27-1</t>
  </si>
  <si>
    <t>29-2</t>
  </si>
  <si>
    <t>２７　計</t>
  </si>
  <si>
    <t>28-1</t>
  </si>
  <si>
    <t>２８　計</t>
  </si>
  <si>
    <t>29-1</t>
  </si>
  <si>
    <t>31-1</t>
  </si>
  <si>
    <t>31-2</t>
  </si>
  <si>
    <t>31-3</t>
  </si>
  <si>
    <t>31-4</t>
  </si>
  <si>
    <t>31-5</t>
  </si>
  <si>
    <t>３１　計</t>
  </si>
  <si>
    <t>32-1</t>
  </si>
  <si>
    <t>32-2</t>
  </si>
  <si>
    <t>32-3</t>
  </si>
  <si>
    <t>32-4</t>
  </si>
  <si>
    <t>32-5</t>
  </si>
  <si>
    <t>32-6</t>
  </si>
  <si>
    <t>３２　計</t>
  </si>
  <si>
    <t>33-1</t>
  </si>
  <si>
    <t>33-2</t>
  </si>
  <si>
    <t>34-1</t>
  </si>
  <si>
    <t>34-2</t>
  </si>
  <si>
    <t>34-3</t>
  </si>
  <si>
    <t>34-4</t>
  </si>
  <si>
    <t>34-5</t>
  </si>
  <si>
    <t>34-6</t>
  </si>
  <si>
    <t>34-7</t>
  </si>
  <si>
    <t>34-8</t>
  </si>
  <si>
    <t>34-9</t>
  </si>
  <si>
    <t>34-10</t>
  </si>
  <si>
    <t>３４　計</t>
  </si>
  <si>
    <t>35-1</t>
  </si>
  <si>
    <t>35-2</t>
  </si>
  <si>
    <t>35-3</t>
  </si>
  <si>
    <t>35-4</t>
  </si>
  <si>
    <t>35-5</t>
  </si>
  <si>
    <t>35-6</t>
  </si>
  <si>
    <t>３５　計</t>
  </si>
  <si>
    <t>36-1</t>
  </si>
  <si>
    <t>36-2</t>
  </si>
  <si>
    <t>36-3</t>
  </si>
  <si>
    <t>36-4</t>
  </si>
  <si>
    <t>36-5</t>
  </si>
  <si>
    <t>36-6</t>
  </si>
  <si>
    <t>36-7</t>
  </si>
  <si>
    <t>３６　計</t>
  </si>
  <si>
    <t>37-1</t>
  </si>
  <si>
    <t>37-2</t>
  </si>
  <si>
    <t>37-3</t>
  </si>
  <si>
    <t>37-4</t>
  </si>
  <si>
    <t>37-5</t>
  </si>
  <si>
    <t>３７　計</t>
  </si>
  <si>
    <t>38-1</t>
  </si>
  <si>
    <t>38-2</t>
  </si>
  <si>
    <t>38-3</t>
  </si>
  <si>
    <t>38-4</t>
  </si>
  <si>
    <t>38-5</t>
  </si>
  <si>
    <t>38-6</t>
  </si>
  <si>
    <t>38-7</t>
  </si>
  <si>
    <t>３８　計</t>
  </si>
  <si>
    <t>51-1</t>
  </si>
  <si>
    <t>５１　計</t>
  </si>
  <si>
    <t>総配布部数</t>
  </si>
  <si>
    <t>13-8</t>
  </si>
  <si>
    <t>お申込日：</t>
  </si>
  <si>
    <t xml:space="preserve"> </t>
  </si>
  <si>
    <t>｢リビング和歌山｣折込　配布依頼書</t>
  </si>
  <si>
    <t>クライアント名</t>
  </si>
  <si>
    <t>折込実施号</t>
  </si>
  <si>
    <t>サイズ・形態</t>
  </si>
  <si>
    <t>配布部数</t>
  </si>
  <si>
    <t>号</t>
  </si>
  <si>
    <t>部</t>
  </si>
  <si>
    <t>商品内容</t>
  </si>
  <si>
    <t>搬入日&amp;時間</t>
  </si>
  <si>
    <t>単価</t>
  </si>
  <si>
    <t>金額</t>
  </si>
  <si>
    <t>円</t>
  </si>
  <si>
    <t>配布エリア</t>
  </si>
  <si>
    <t xml:space="preserve">          別紙部数表の通り</t>
  </si>
  <si>
    <t>電話番号</t>
  </si>
  <si>
    <t>25-7</t>
  </si>
  <si>
    <t>1-5</t>
  </si>
  <si>
    <t>63-8</t>
  </si>
  <si>
    <t>63-9</t>
  </si>
  <si>
    <t>63-10</t>
  </si>
  <si>
    <t>64-1</t>
  </si>
  <si>
    <t>64-2</t>
  </si>
  <si>
    <t>64-3</t>
  </si>
  <si>
    <t>64-4</t>
  </si>
  <si>
    <t>64-5</t>
  </si>
  <si>
    <t>64-6</t>
  </si>
  <si>
    <t>64-7</t>
  </si>
  <si>
    <t>64-8</t>
  </si>
  <si>
    <t>64-9</t>
  </si>
  <si>
    <t>６4　計</t>
  </si>
  <si>
    <t>33-5</t>
  </si>
  <si>
    <t>63-11</t>
  </si>
  <si>
    <t>6-10</t>
  </si>
  <si>
    <t>町丁名</t>
  </si>
  <si>
    <t>エリア</t>
  </si>
  <si>
    <t>45-3</t>
  </si>
  <si>
    <t>45-8</t>
  </si>
  <si>
    <t>46-5</t>
  </si>
  <si>
    <t>46-11</t>
  </si>
  <si>
    <t>46-4</t>
  </si>
  <si>
    <t>46-12</t>
  </si>
  <si>
    <t>13-9</t>
  </si>
  <si>
    <t>62-10</t>
  </si>
  <si>
    <t>62-9</t>
  </si>
  <si>
    <t>４６　計</t>
  </si>
  <si>
    <t>47-1</t>
  </si>
  <si>
    <t>47-2</t>
  </si>
  <si>
    <t>47-3</t>
  </si>
  <si>
    <t>47-4</t>
  </si>
  <si>
    <t>４７　計</t>
  </si>
  <si>
    <t>東部　計</t>
  </si>
  <si>
    <t>44-1</t>
  </si>
  <si>
    <t>44-2</t>
  </si>
  <si>
    <t>44-3</t>
  </si>
  <si>
    <t>44-4</t>
  </si>
  <si>
    <t>44-5</t>
  </si>
  <si>
    <t>44-6</t>
  </si>
  <si>
    <t>44-7</t>
  </si>
  <si>
    <t>44-8</t>
  </si>
  <si>
    <t>44-9</t>
  </si>
  <si>
    <t>４４　計</t>
  </si>
  <si>
    <t>45-1</t>
  </si>
  <si>
    <t>45-2</t>
  </si>
  <si>
    <t>45-4</t>
  </si>
  <si>
    <t>45-5</t>
  </si>
  <si>
    <t>45-6</t>
  </si>
  <si>
    <t>45-7</t>
  </si>
  <si>
    <t>４５　計</t>
  </si>
  <si>
    <t>46-1</t>
  </si>
  <si>
    <t>46-2</t>
  </si>
  <si>
    <t>46-3</t>
  </si>
  <si>
    <t>46-6</t>
  </si>
  <si>
    <t>46-7</t>
  </si>
  <si>
    <t>46-8</t>
  </si>
  <si>
    <t>46-9</t>
  </si>
  <si>
    <t>46-10</t>
  </si>
  <si>
    <t>44-10</t>
  </si>
  <si>
    <t>45-9</t>
  </si>
  <si>
    <t>26-7</t>
  </si>
  <si>
    <t>41-1</t>
  </si>
  <si>
    <t>41-2</t>
  </si>
  <si>
    <t>41-3</t>
  </si>
  <si>
    <t>41-4</t>
  </si>
  <si>
    <t>41-5</t>
  </si>
  <si>
    <t>41-6</t>
  </si>
  <si>
    <t>41-7</t>
  </si>
  <si>
    <t>41-8</t>
  </si>
  <si>
    <t>41-9</t>
  </si>
  <si>
    <t>41-10</t>
  </si>
  <si>
    <t>４１　計</t>
  </si>
  <si>
    <t>42-1</t>
  </si>
  <si>
    <t>42-2</t>
  </si>
  <si>
    <t>４２　計</t>
  </si>
  <si>
    <t>43-1</t>
  </si>
  <si>
    <t>43-2</t>
  </si>
  <si>
    <t>４３　計</t>
  </si>
  <si>
    <t>46-13</t>
  </si>
  <si>
    <t>46-14</t>
  </si>
  <si>
    <t>4-9</t>
  </si>
  <si>
    <t>13-10</t>
  </si>
  <si>
    <t>45-10</t>
  </si>
  <si>
    <t>61-9</t>
  </si>
  <si>
    <t>43-10</t>
  </si>
  <si>
    <t>41-11</t>
  </si>
  <si>
    <t>22-8</t>
  </si>
  <si>
    <t>2018/2～</t>
  </si>
  <si>
    <t>38-8</t>
  </si>
  <si>
    <t>38-6</t>
  </si>
  <si>
    <t>南部</t>
  </si>
  <si>
    <t>旧38-6</t>
  </si>
  <si>
    <t>毛見・布引</t>
  </si>
  <si>
    <t>毛見</t>
  </si>
  <si>
    <t>和歌山リビング新聞社　宛</t>
  </si>
  <si>
    <t>　　　    ＦＡＸ　０７３－４２８－３４２１</t>
  </si>
  <si>
    <t>　　　    ＴＥＬ　０７３－４２８－０２８１</t>
  </si>
  <si>
    <t>ご担当者名：</t>
  </si>
  <si>
    <t>御社名：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</si>
</sst>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$-411]ggge&quot;年&quot;m&quot;月&quot;d&quot;日&quot;;@"/>
    <numFmt numFmtId="179" formatCode="m&quot;月&quot;d&quot;日&quot;;@"/>
    <numFmt numFmtId="180" formatCode="[$-409]h:mm\ AM/PM;@"/>
  </numFmts>
  <fonts count="67">
    <font>
      <sz val="11"/>
      <name val="ＭＳ Ｐゴシック"/>
      <family val="3"/>
    </font>
    <font>
      <u val="single"/>
      <sz val="11.9"/>
      <color indexed="12"/>
      <name val="ＭＳ 明朝"/>
      <family val="1"/>
    </font>
    <font>
      <sz val="14"/>
      <name val="ＭＳ 明朝"/>
      <family val="1"/>
    </font>
    <font>
      <u val="single"/>
      <sz val="11.9"/>
      <color indexed="36"/>
      <name val="ＭＳ 明朝"/>
      <family val="1"/>
    </font>
    <font>
      <b/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6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slantDashDot"/>
      <right style="thin"/>
      <top style="medium"/>
      <bottom style="thin"/>
    </border>
    <border>
      <left style="slantDashDot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slantDashDot"/>
      <right style="thin"/>
      <top style="thin"/>
      <bottom style="medium"/>
    </border>
    <border>
      <left style="slantDashDot"/>
      <right style="thin"/>
      <top style="thin"/>
      <bottom>
        <color indexed="63"/>
      </bottom>
    </border>
    <border>
      <left style="slantDashDot"/>
      <right style="thin"/>
      <top>
        <color indexed="63"/>
      </top>
      <bottom style="thin"/>
    </border>
    <border>
      <left style="slantDashDot"/>
      <right style="thin"/>
      <top style="medium"/>
      <bottom>
        <color indexed="63"/>
      </bottom>
    </border>
    <border>
      <left style="slantDashDot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62">
    <xf numFmtId="0" fontId="0" fillId="0" borderId="0" xfId="0" applyAlignment="1">
      <alignment vertical="center"/>
    </xf>
    <xf numFmtId="176" fontId="7" fillId="33" borderId="10" xfId="61" applyNumberFormat="1" applyFont="1" applyFill="1" applyBorder="1" applyAlignment="1">
      <alignment horizontal="right" vertical="center"/>
      <protection/>
    </xf>
    <xf numFmtId="176" fontId="8" fillId="0" borderId="11" xfId="61" applyNumberFormat="1" applyFont="1" applyFill="1" applyBorder="1" applyAlignment="1" applyProtection="1">
      <alignment horizontal="right" vertical="center"/>
      <protection locked="0"/>
    </xf>
    <xf numFmtId="176" fontId="7" fillId="33" borderId="12" xfId="61" applyNumberFormat="1" applyFont="1" applyFill="1" applyBorder="1" applyAlignment="1">
      <alignment horizontal="right" vertical="center"/>
      <protection/>
    </xf>
    <xf numFmtId="176" fontId="7" fillId="33" borderId="13" xfId="61" applyNumberFormat="1" applyFont="1" applyFill="1" applyBorder="1" applyAlignment="1">
      <alignment horizontal="right" vertical="center"/>
      <protection/>
    </xf>
    <xf numFmtId="176" fontId="8" fillId="0" borderId="14" xfId="61" applyNumberFormat="1" applyFont="1" applyFill="1" applyBorder="1" applyAlignment="1" applyProtection="1">
      <alignment horizontal="right" vertical="center"/>
      <protection locked="0"/>
    </xf>
    <xf numFmtId="176" fontId="7" fillId="33" borderId="15" xfId="61" applyNumberFormat="1" applyFont="1" applyFill="1" applyBorder="1" applyAlignment="1">
      <alignment horizontal="right" vertical="center"/>
      <protection/>
    </xf>
    <xf numFmtId="176" fontId="8" fillId="0" borderId="16" xfId="61" applyNumberFormat="1" applyFont="1" applyFill="1" applyBorder="1" applyAlignment="1" applyProtection="1">
      <alignment horizontal="right" vertical="center"/>
      <protection locked="0"/>
    </xf>
    <xf numFmtId="176" fontId="7" fillId="33" borderId="17" xfId="61" applyNumberFormat="1" applyFont="1" applyFill="1" applyBorder="1" applyAlignment="1">
      <alignment horizontal="right" vertical="center"/>
      <protection/>
    </xf>
    <xf numFmtId="176" fontId="7" fillId="33" borderId="18" xfId="61" applyNumberFormat="1" applyFont="1" applyFill="1" applyBorder="1" applyAlignment="1">
      <alignment horizontal="right" vertical="center"/>
      <protection/>
    </xf>
    <xf numFmtId="176" fontId="8" fillId="0" borderId="19" xfId="61" applyNumberFormat="1" applyFont="1" applyFill="1" applyBorder="1" applyAlignment="1" applyProtection="1">
      <alignment horizontal="right" vertical="center"/>
      <protection locked="0"/>
    </xf>
    <xf numFmtId="176" fontId="7" fillId="33" borderId="20" xfId="61" applyNumberFormat="1" applyFont="1" applyFill="1" applyBorder="1" applyAlignment="1">
      <alignment horizontal="right" vertical="center"/>
      <protection/>
    </xf>
    <xf numFmtId="176" fontId="8" fillId="0" borderId="21" xfId="61" applyNumberFormat="1" applyFont="1" applyFill="1" applyBorder="1" applyAlignment="1" applyProtection="1">
      <alignment horizontal="right" vertical="center"/>
      <protection locked="0"/>
    </xf>
    <xf numFmtId="176" fontId="7" fillId="33" borderId="22" xfId="61" applyNumberFormat="1" applyFont="1" applyFill="1" applyBorder="1" applyAlignment="1">
      <alignment horizontal="right" vertical="center"/>
      <protection/>
    </xf>
    <xf numFmtId="176" fontId="8" fillId="0" borderId="23" xfId="61" applyNumberFormat="1" applyFont="1" applyFill="1" applyBorder="1" applyAlignment="1" applyProtection="1">
      <alignment horizontal="right" vertical="center"/>
      <protection locked="0"/>
    </xf>
    <xf numFmtId="176" fontId="7" fillId="33" borderId="24" xfId="61" applyNumberFormat="1" applyFont="1" applyFill="1" applyBorder="1" applyAlignment="1">
      <alignment horizontal="right" vertical="center"/>
      <protection/>
    </xf>
    <xf numFmtId="176" fontId="7" fillId="33" borderId="10" xfId="62" applyNumberFormat="1" applyFont="1" applyFill="1" applyBorder="1" applyAlignment="1">
      <alignment horizontal="right" vertical="center"/>
      <protection/>
    </xf>
    <xf numFmtId="176" fontId="8" fillId="0" borderId="25" xfId="62" applyNumberFormat="1" applyFont="1" applyFill="1" applyBorder="1" applyAlignment="1" applyProtection="1">
      <alignment horizontal="right" vertical="center"/>
      <protection locked="0"/>
    </xf>
    <xf numFmtId="176" fontId="7" fillId="33" borderId="12" xfId="62" applyNumberFormat="1" applyFont="1" applyFill="1" applyBorder="1" applyAlignment="1">
      <alignment horizontal="right" vertical="center"/>
      <protection/>
    </xf>
    <xf numFmtId="176" fontId="7" fillId="33" borderId="26" xfId="62" applyNumberFormat="1" applyFont="1" applyFill="1" applyBorder="1" applyAlignment="1">
      <alignment horizontal="right" vertical="center"/>
      <protection/>
    </xf>
    <xf numFmtId="176" fontId="8" fillId="0" borderId="27" xfId="62" applyNumberFormat="1" applyFont="1" applyFill="1" applyBorder="1" applyAlignment="1" applyProtection="1">
      <alignment horizontal="right" vertical="center"/>
      <protection locked="0"/>
    </xf>
    <xf numFmtId="176" fontId="7" fillId="33" borderId="18" xfId="62" applyNumberFormat="1" applyFont="1" applyFill="1" applyBorder="1" applyAlignment="1">
      <alignment horizontal="right" vertical="center"/>
      <protection/>
    </xf>
    <xf numFmtId="176" fontId="7" fillId="33" borderId="15" xfId="62" applyNumberFormat="1" applyFont="1" applyFill="1" applyBorder="1" applyAlignment="1">
      <alignment horizontal="right" vertical="center"/>
      <protection/>
    </xf>
    <xf numFmtId="176" fontId="8" fillId="0" borderId="16" xfId="62" applyNumberFormat="1" applyFont="1" applyFill="1" applyBorder="1" applyAlignment="1" applyProtection="1">
      <alignment horizontal="right" vertical="center"/>
      <protection locked="0"/>
    </xf>
    <xf numFmtId="176" fontId="7" fillId="33" borderId="28" xfId="62" applyNumberFormat="1" applyFont="1" applyFill="1" applyBorder="1" applyAlignment="1">
      <alignment horizontal="right" vertical="center"/>
      <protection/>
    </xf>
    <xf numFmtId="176" fontId="8" fillId="0" borderId="19" xfId="62" applyNumberFormat="1" applyFont="1" applyFill="1" applyBorder="1" applyAlignment="1" applyProtection="1">
      <alignment horizontal="right" vertical="center"/>
      <protection locked="0"/>
    </xf>
    <xf numFmtId="176" fontId="7" fillId="33" borderId="20" xfId="62" applyNumberFormat="1" applyFont="1" applyFill="1" applyBorder="1" applyAlignment="1">
      <alignment horizontal="right" vertical="center"/>
      <protection/>
    </xf>
    <xf numFmtId="176" fontId="8" fillId="0" borderId="21" xfId="62" applyNumberFormat="1" applyFont="1" applyFill="1" applyBorder="1" applyAlignment="1" applyProtection="1">
      <alignment horizontal="right" vertical="center"/>
      <protection locked="0"/>
    </xf>
    <xf numFmtId="176" fontId="8" fillId="0" borderId="23" xfId="62" applyNumberFormat="1" applyFont="1" applyFill="1" applyBorder="1" applyAlignment="1" applyProtection="1">
      <alignment horizontal="right" vertical="center"/>
      <protection locked="0"/>
    </xf>
    <xf numFmtId="176" fontId="7" fillId="33" borderId="24" xfId="62" applyNumberFormat="1" applyFont="1" applyFill="1" applyBorder="1" applyAlignment="1">
      <alignment horizontal="right" vertical="center"/>
      <protection/>
    </xf>
    <xf numFmtId="176" fontId="7" fillId="33" borderId="25" xfId="62" applyNumberFormat="1" applyFont="1" applyFill="1" applyBorder="1" applyAlignment="1">
      <alignment horizontal="right" vertical="center"/>
      <protection/>
    </xf>
    <xf numFmtId="176" fontId="8" fillId="0" borderId="11" xfId="62" applyNumberFormat="1" applyFont="1" applyFill="1" applyBorder="1" applyAlignment="1" applyProtection="1">
      <alignment horizontal="right" vertical="center"/>
      <protection locked="0"/>
    </xf>
    <xf numFmtId="176" fontId="7" fillId="33" borderId="29" xfId="62" applyNumberFormat="1" applyFont="1" applyFill="1" applyBorder="1" applyAlignment="1">
      <alignment horizontal="right" vertical="center"/>
      <protection/>
    </xf>
    <xf numFmtId="176" fontId="7" fillId="33" borderId="27" xfId="62" applyNumberFormat="1" applyFont="1" applyFill="1" applyBorder="1" applyAlignment="1">
      <alignment horizontal="right" vertical="center"/>
      <protection/>
    </xf>
    <xf numFmtId="176" fontId="8" fillId="0" borderId="19" xfId="64" applyNumberFormat="1" applyFont="1" applyFill="1" applyBorder="1" applyAlignment="1" applyProtection="1">
      <alignment horizontal="right" vertical="center"/>
      <protection locked="0"/>
    </xf>
    <xf numFmtId="176" fontId="7" fillId="33" borderId="20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 applyProtection="1">
      <alignment horizontal="right" vertical="center"/>
      <protection locked="0"/>
    </xf>
    <xf numFmtId="176" fontId="7" fillId="33" borderId="22" xfId="64" applyNumberFormat="1" applyFont="1" applyFill="1" applyBorder="1" applyAlignment="1">
      <alignment horizontal="right" vertical="center"/>
      <protection/>
    </xf>
    <xf numFmtId="176" fontId="7" fillId="33" borderId="29" xfId="64" applyNumberFormat="1" applyFont="1" applyFill="1" applyBorder="1" applyAlignment="1">
      <alignment horizontal="right" vertical="center"/>
      <protection/>
    </xf>
    <xf numFmtId="176" fontId="8" fillId="0" borderId="23" xfId="64" applyNumberFormat="1" applyFont="1" applyFill="1" applyBorder="1" applyAlignment="1" applyProtection="1">
      <alignment horizontal="right" vertical="center"/>
      <protection locked="0"/>
    </xf>
    <xf numFmtId="176" fontId="7" fillId="33" borderId="30" xfId="64" applyNumberFormat="1" applyFont="1" applyFill="1" applyBorder="1" applyAlignment="1">
      <alignment horizontal="right" vertical="center"/>
      <protection/>
    </xf>
    <xf numFmtId="176" fontId="8" fillId="0" borderId="16" xfId="64" applyNumberFormat="1" applyFont="1" applyFill="1" applyBorder="1" applyAlignment="1" applyProtection="1">
      <alignment horizontal="right" vertical="center"/>
      <protection locked="0"/>
    </xf>
    <xf numFmtId="176" fontId="8" fillId="0" borderId="11" xfId="64" applyNumberFormat="1" applyFont="1" applyFill="1" applyBorder="1" applyAlignment="1" applyProtection="1">
      <alignment horizontal="right" vertical="center"/>
      <protection locked="0"/>
    </xf>
    <xf numFmtId="176" fontId="7" fillId="33" borderId="24" xfId="64" applyNumberFormat="1" applyFont="1" applyFill="1" applyBorder="1" applyAlignment="1">
      <alignment horizontal="right" vertical="center"/>
      <protection/>
    </xf>
    <xf numFmtId="177" fontId="7" fillId="33" borderId="31" xfId="64" applyNumberFormat="1" applyFont="1" applyFill="1" applyBorder="1" applyAlignment="1">
      <alignment vertical="center"/>
      <protection/>
    </xf>
    <xf numFmtId="176" fontId="7" fillId="33" borderId="12" xfId="64" applyNumberFormat="1" applyFont="1" applyFill="1" applyBorder="1" applyAlignment="1">
      <alignment horizontal="right" vertical="center"/>
      <protection/>
    </xf>
    <xf numFmtId="176" fontId="7" fillId="33" borderId="10" xfId="64" applyNumberFormat="1" applyFont="1" applyFill="1" applyBorder="1" applyAlignment="1">
      <alignment horizontal="right" vertical="center"/>
      <protection/>
    </xf>
    <xf numFmtId="176" fontId="7" fillId="33" borderId="12" xfId="64" applyNumberFormat="1" applyFont="1" applyFill="1" applyBorder="1" applyAlignment="1">
      <alignment vertical="center"/>
      <protection/>
    </xf>
    <xf numFmtId="176" fontId="7" fillId="33" borderId="32" xfId="64" applyNumberFormat="1" applyFont="1" applyFill="1" applyBorder="1" applyAlignment="1">
      <alignment vertical="center"/>
      <protection/>
    </xf>
    <xf numFmtId="176" fontId="7" fillId="33" borderId="15" xfId="64" applyNumberFormat="1" applyFont="1" applyFill="1" applyBorder="1" applyAlignment="1">
      <alignment horizontal="right" vertical="center"/>
      <protection/>
    </xf>
    <xf numFmtId="176" fontId="8" fillId="0" borderId="14" xfId="64" applyNumberFormat="1" applyFont="1" applyFill="1" applyBorder="1" applyAlignment="1" applyProtection="1">
      <alignment horizontal="right" vertical="center"/>
      <protection locked="0"/>
    </xf>
    <xf numFmtId="176" fontId="7" fillId="33" borderId="10" xfId="63" applyNumberFormat="1" applyFont="1" applyFill="1" applyBorder="1" applyAlignment="1">
      <alignment horizontal="right" vertical="center"/>
      <protection/>
    </xf>
    <xf numFmtId="176" fontId="8" fillId="0" borderId="25" xfId="63" applyNumberFormat="1" applyFont="1" applyFill="1" applyBorder="1" applyAlignment="1" applyProtection="1">
      <alignment horizontal="right" vertical="center"/>
      <protection locked="0"/>
    </xf>
    <xf numFmtId="176" fontId="7" fillId="33" borderId="12" xfId="63" applyNumberFormat="1" applyFont="1" applyFill="1" applyBorder="1" applyAlignment="1">
      <alignment horizontal="right" vertical="center"/>
      <protection/>
    </xf>
    <xf numFmtId="176" fontId="8" fillId="0" borderId="23" xfId="63" applyNumberFormat="1" applyFont="1" applyFill="1" applyBorder="1" applyAlignment="1" applyProtection="1">
      <alignment horizontal="right" vertical="center"/>
      <protection locked="0"/>
    </xf>
    <xf numFmtId="176" fontId="7" fillId="33" borderId="24" xfId="63" applyNumberFormat="1" applyFont="1" applyFill="1" applyBorder="1" applyAlignment="1">
      <alignment horizontal="right" vertical="center"/>
      <protection/>
    </xf>
    <xf numFmtId="176" fontId="8" fillId="0" borderId="16" xfId="63" applyNumberFormat="1" applyFont="1" applyFill="1" applyBorder="1" applyAlignment="1" applyProtection="1">
      <alignment horizontal="right" vertical="center"/>
      <protection locked="0"/>
    </xf>
    <xf numFmtId="176" fontId="8" fillId="0" borderId="11" xfId="63" applyNumberFormat="1" applyFont="1" applyFill="1" applyBorder="1" applyAlignment="1" applyProtection="1">
      <alignment horizontal="right" vertical="center"/>
      <protection locked="0"/>
    </xf>
    <xf numFmtId="176" fontId="8" fillId="0" borderId="14" xfId="63" applyNumberFormat="1" applyFont="1" applyFill="1" applyBorder="1" applyAlignment="1" applyProtection="1">
      <alignment horizontal="right" vertical="center"/>
      <protection locked="0"/>
    </xf>
    <xf numFmtId="176" fontId="7" fillId="33" borderId="33" xfId="63" applyNumberFormat="1" applyFont="1" applyFill="1" applyBorder="1" applyAlignment="1">
      <alignment horizontal="right" vertical="center"/>
      <protection/>
    </xf>
    <xf numFmtId="176" fontId="8" fillId="0" borderId="19" xfId="63" applyNumberFormat="1" applyFont="1" applyFill="1" applyBorder="1" applyAlignment="1" applyProtection="1">
      <alignment horizontal="right" vertical="center"/>
      <protection locked="0"/>
    </xf>
    <xf numFmtId="176" fontId="7" fillId="33" borderId="20" xfId="63" applyNumberFormat="1" applyFont="1" applyFill="1" applyBorder="1" applyAlignment="1">
      <alignment horizontal="right" vertical="center"/>
      <protection/>
    </xf>
    <xf numFmtId="176" fontId="7" fillId="33" borderId="29" xfId="63" applyNumberFormat="1" applyFont="1" applyFill="1" applyBorder="1" applyAlignment="1">
      <alignment horizontal="right" vertical="center"/>
      <protection/>
    </xf>
    <xf numFmtId="176" fontId="7" fillId="33" borderId="30" xfId="63" applyNumberFormat="1" applyFont="1" applyFill="1" applyBorder="1" applyAlignment="1">
      <alignment horizontal="right" vertical="center"/>
      <protection/>
    </xf>
    <xf numFmtId="176" fontId="7" fillId="33" borderId="25" xfId="63" applyNumberFormat="1" applyFont="1" applyFill="1" applyBorder="1" applyAlignment="1">
      <alignment horizontal="right" vertical="center"/>
      <protection/>
    </xf>
    <xf numFmtId="0" fontId="9" fillId="0" borderId="34" xfId="66" applyFont="1" applyBorder="1" applyProtection="1">
      <alignment vertical="center" readingOrder="2"/>
      <protection locked="0"/>
    </xf>
    <xf numFmtId="176" fontId="7" fillId="33" borderId="27" xfId="65" applyNumberFormat="1" applyFont="1" applyFill="1" applyBorder="1" applyAlignment="1">
      <alignment horizontal="right" vertical="center"/>
      <protection/>
    </xf>
    <xf numFmtId="176" fontId="8" fillId="0" borderId="19" xfId="65" applyNumberFormat="1" applyFont="1" applyFill="1" applyBorder="1" applyAlignment="1" applyProtection="1">
      <alignment horizontal="right" vertical="center"/>
      <protection locked="0"/>
    </xf>
    <xf numFmtId="176" fontId="7" fillId="33" borderId="22" xfId="65" applyNumberFormat="1" applyFont="1" applyFill="1" applyBorder="1" applyAlignment="1">
      <alignment horizontal="right" vertical="center"/>
      <protection/>
    </xf>
    <xf numFmtId="176" fontId="8" fillId="0" borderId="11" xfId="65" applyNumberFormat="1" applyFont="1" applyFill="1" applyBorder="1" applyAlignment="1" applyProtection="1">
      <alignment horizontal="right" vertical="center"/>
      <protection locked="0"/>
    </xf>
    <xf numFmtId="176" fontId="7" fillId="33" borderId="20" xfId="65" applyNumberFormat="1" applyFont="1" applyFill="1" applyBorder="1" applyAlignment="1">
      <alignment horizontal="right" vertical="center"/>
      <protection/>
    </xf>
    <xf numFmtId="176" fontId="7" fillId="33" borderId="12" xfId="65" applyNumberFormat="1" applyFont="1" applyFill="1" applyBorder="1" applyAlignment="1">
      <alignment horizontal="right" vertical="center"/>
      <protection/>
    </xf>
    <xf numFmtId="176" fontId="7" fillId="33" borderId="25" xfId="65" applyNumberFormat="1" applyFont="1" applyFill="1" applyBorder="1" applyAlignment="1">
      <alignment horizontal="right" vertical="center"/>
      <protection/>
    </xf>
    <xf numFmtId="176" fontId="8" fillId="0" borderId="14" xfId="65" applyNumberFormat="1" applyFont="1" applyFill="1" applyBorder="1" applyAlignment="1" applyProtection="1">
      <alignment horizontal="right" vertical="center"/>
      <protection locked="0"/>
    </xf>
    <xf numFmtId="176" fontId="7" fillId="33" borderId="24" xfId="65" applyNumberFormat="1" applyFont="1" applyFill="1" applyBorder="1" applyAlignment="1">
      <alignment horizontal="right" vertical="center"/>
      <protection/>
    </xf>
    <xf numFmtId="176" fontId="8" fillId="0" borderId="21" xfId="65" applyNumberFormat="1" applyFont="1" applyFill="1" applyBorder="1" applyAlignment="1" applyProtection="1">
      <alignment horizontal="right" vertical="center"/>
      <protection locked="0"/>
    </xf>
    <xf numFmtId="176" fontId="8" fillId="0" borderId="23" xfId="65" applyNumberFormat="1" applyFont="1" applyFill="1" applyBorder="1" applyAlignment="1" applyProtection="1">
      <alignment horizontal="right" vertical="center"/>
      <protection locked="0"/>
    </xf>
    <xf numFmtId="176" fontId="8" fillId="0" borderId="16" xfId="65" applyNumberFormat="1" applyFont="1" applyFill="1" applyBorder="1" applyAlignment="1" applyProtection="1">
      <alignment horizontal="right" vertical="center"/>
      <protection locked="0"/>
    </xf>
    <xf numFmtId="176" fontId="7" fillId="33" borderId="33" xfId="65" applyNumberFormat="1" applyFont="1" applyFill="1" applyBorder="1" applyAlignment="1">
      <alignment horizontal="right" vertical="center"/>
      <protection/>
    </xf>
    <xf numFmtId="176" fontId="7" fillId="33" borderId="35" xfId="65" applyNumberFormat="1" applyFont="1" applyFill="1" applyBorder="1" applyAlignment="1">
      <alignment horizontal="right" vertical="center"/>
      <protection/>
    </xf>
    <xf numFmtId="176" fontId="8" fillId="0" borderId="0" xfId="66" applyNumberFormat="1" applyFont="1" applyFill="1" applyBorder="1" applyAlignment="1" applyProtection="1">
      <alignment horizontal="right" vertical="center"/>
      <protection locked="0"/>
    </xf>
    <xf numFmtId="49" fontId="7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Border="1" applyAlignment="1">
      <alignment horizontal="center" vertical="center"/>
      <protection/>
    </xf>
    <xf numFmtId="176" fontId="7" fillId="0" borderId="0" xfId="66" applyNumberFormat="1" applyFont="1" applyFill="1" applyBorder="1" applyAlignment="1">
      <alignment horizontal="right" vertical="center"/>
      <protection/>
    </xf>
    <xf numFmtId="0" fontId="14" fillId="0" borderId="0" xfId="0" applyFont="1" applyAlignment="1">
      <alignment horizontal="right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78" fontId="18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 applyProtection="1">
      <alignment horizontal="center" vertical="center"/>
      <protection locked="0"/>
    </xf>
    <xf numFmtId="38" fontId="6" fillId="0" borderId="20" xfId="49" applyFont="1" applyBorder="1" applyAlignment="1" applyProtection="1">
      <alignment horizontal="right" vertical="center"/>
      <protection/>
    </xf>
    <xf numFmtId="0" fontId="10" fillId="0" borderId="36" xfId="0" applyFont="1" applyBorder="1" applyAlignment="1">
      <alignment horizontal="left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38" fontId="6" fillId="0" borderId="22" xfId="49" applyFont="1" applyBorder="1" applyAlignment="1" applyProtection="1">
      <alignment horizontal="right" vertical="center"/>
      <protection/>
    </xf>
    <xf numFmtId="0" fontId="10" fillId="0" borderId="37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11" fillId="0" borderId="38" xfId="67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2" fillId="0" borderId="0" xfId="67" applyProtection="1">
      <alignment vertical="center" readingOrder="2"/>
      <protection locked="0"/>
    </xf>
    <xf numFmtId="38" fontId="15" fillId="0" borderId="0" xfId="0" applyNumberFormat="1" applyFont="1" applyAlignment="1" applyProtection="1">
      <alignment vertical="center"/>
      <protection locked="0"/>
    </xf>
    <xf numFmtId="176" fontId="7" fillId="0" borderId="15" xfId="61" applyNumberFormat="1" applyFont="1" applyFill="1" applyBorder="1" applyAlignment="1" applyProtection="1">
      <alignment horizontal="right" vertical="center"/>
      <protection locked="0"/>
    </xf>
    <xf numFmtId="176" fontId="7" fillId="0" borderId="18" xfId="61" applyNumberFormat="1" applyFont="1" applyFill="1" applyBorder="1" applyAlignment="1" applyProtection="1">
      <alignment horizontal="right" vertical="center"/>
      <protection locked="0"/>
    </xf>
    <xf numFmtId="49" fontId="7" fillId="0" borderId="40" xfId="62" applyNumberFormat="1" applyFont="1" applyBorder="1" applyAlignment="1" applyProtection="1">
      <alignment horizontal="center" vertical="center"/>
      <protection locked="0"/>
    </xf>
    <xf numFmtId="49" fontId="7" fillId="0" borderId="36" xfId="62" applyNumberFormat="1" applyFont="1" applyBorder="1" applyAlignment="1" applyProtection="1">
      <alignment horizontal="center" vertical="center"/>
      <protection locked="0"/>
    </xf>
    <xf numFmtId="49" fontId="7" fillId="0" borderId="36" xfId="62" applyNumberFormat="1" applyFont="1" applyFill="1" applyBorder="1" applyAlignment="1" applyProtection="1">
      <alignment horizontal="center" vertical="center"/>
      <protection locked="0"/>
    </xf>
    <xf numFmtId="49" fontId="7" fillId="0" borderId="41" xfId="62" applyNumberFormat="1" applyFont="1" applyBorder="1" applyAlignment="1" applyProtection="1">
      <alignment horizontal="center" vertical="center"/>
      <protection locked="0"/>
    </xf>
    <xf numFmtId="49" fontId="7" fillId="0" borderId="42" xfId="62" applyNumberFormat="1" applyFont="1" applyBorder="1" applyAlignment="1" applyProtection="1">
      <alignment horizontal="center" vertical="center"/>
      <protection locked="0"/>
    </xf>
    <xf numFmtId="49" fontId="7" fillId="0" borderId="43" xfId="62" applyNumberFormat="1" applyFont="1" applyFill="1" applyBorder="1" applyAlignment="1" applyProtection="1">
      <alignment horizontal="center" vertical="center"/>
      <protection locked="0"/>
    </xf>
    <xf numFmtId="49" fontId="7" fillId="0" borderId="44" xfId="62" applyNumberFormat="1" applyFont="1" applyBorder="1" applyAlignment="1" applyProtection="1">
      <alignment horizontal="center" vertical="center"/>
      <protection locked="0"/>
    </xf>
    <xf numFmtId="49" fontId="7" fillId="0" borderId="37" xfId="62" applyNumberFormat="1" applyFont="1" applyBorder="1" applyAlignment="1" applyProtection="1">
      <alignment horizontal="center" vertical="center"/>
      <protection locked="0"/>
    </xf>
    <xf numFmtId="49" fontId="7" fillId="0" borderId="36" xfId="64" applyNumberFormat="1" applyFont="1" applyBorder="1" applyAlignment="1" applyProtection="1">
      <alignment horizontal="center" vertical="center"/>
      <protection locked="0"/>
    </xf>
    <xf numFmtId="49" fontId="7" fillId="0" borderId="36" xfId="64" applyNumberFormat="1" applyFont="1" applyFill="1" applyBorder="1" applyAlignment="1" applyProtection="1">
      <alignment horizontal="center" vertical="center"/>
      <protection locked="0"/>
    </xf>
    <xf numFmtId="49" fontId="7" fillId="0" borderId="37" xfId="64" applyNumberFormat="1" applyFont="1" applyBorder="1" applyAlignment="1" applyProtection="1">
      <alignment horizontal="center" vertical="center"/>
      <protection locked="0"/>
    </xf>
    <xf numFmtId="49" fontId="7" fillId="0" borderId="42" xfId="64" applyNumberFormat="1" applyFont="1" applyFill="1" applyBorder="1" applyAlignment="1" applyProtection="1">
      <alignment horizontal="center" vertical="center"/>
      <protection locked="0"/>
    </xf>
    <xf numFmtId="49" fontId="7" fillId="0" borderId="37" xfId="64" applyNumberFormat="1" applyFont="1" applyFill="1" applyBorder="1" applyAlignment="1" applyProtection="1">
      <alignment horizontal="center" vertical="center"/>
      <protection locked="0"/>
    </xf>
    <xf numFmtId="49" fontId="7" fillId="0" borderId="40" xfId="64" applyNumberFormat="1" applyFont="1" applyBorder="1" applyAlignment="1" applyProtection="1">
      <alignment horizontal="center" vertical="center"/>
      <protection locked="0"/>
    </xf>
    <xf numFmtId="49" fontId="7" fillId="0" borderId="45" xfId="64" applyNumberFormat="1" applyFont="1" applyBorder="1" applyAlignment="1" applyProtection="1">
      <alignment horizontal="center" vertical="center"/>
      <protection locked="0"/>
    </xf>
    <xf numFmtId="49" fontId="7" fillId="0" borderId="43" xfId="64" applyNumberFormat="1" applyFont="1" applyBorder="1" applyAlignment="1" applyProtection="1">
      <alignment horizontal="center" vertical="center"/>
      <protection locked="0"/>
    </xf>
    <xf numFmtId="49" fontId="7" fillId="0" borderId="43" xfId="64" applyNumberFormat="1" applyFont="1" applyFill="1" applyBorder="1" applyAlignment="1" applyProtection="1">
      <alignment horizontal="center" vertical="center"/>
      <protection locked="0"/>
    </xf>
    <xf numFmtId="49" fontId="7" fillId="0" borderId="40" xfId="63" applyNumberFormat="1" applyFont="1" applyBorder="1" applyAlignment="1" applyProtection="1">
      <alignment horizontal="center" vertical="center"/>
      <protection locked="0"/>
    </xf>
    <xf numFmtId="49" fontId="7" fillId="0" borderId="36" xfId="63" applyNumberFormat="1" applyFont="1" applyBorder="1" applyAlignment="1" applyProtection="1">
      <alignment horizontal="center" vertical="center"/>
      <protection locked="0"/>
    </xf>
    <xf numFmtId="49" fontId="7" fillId="0" borderId="37" xfId="63" applyNumberFormat="1" applyFont="1" applyBorder="1" applyAlignment="1" applyProtection="1">
      <alignment horizontal="center" vertical="center"/>
      <protection locked="0"/>
    </xf>
    <xf numFmtId="49" fontId="7" fillId="0" borderId="42" xfId="63" applyNumberFormat="1" applyFont="1" applyBorder="1" applyAlignment="1" applyProtection="1">
      <alignment horizontal="center" vertical="center"/>
      <protection locked="0"/>
    </xf>
    <xf numFmtId="49" fontId="7" fillId="0" borderId="36" xfId="63" applyNumberFormat="1" applyFont="1" applyFill="1" applyBorder="1" applyAlignment="1" applyProtection="1">
      <alignment horizontal="center" vertical="center"/>
      <protection locked="0"/>
    </xf>
    <xf numFmtId="49" fontId="7" fillId="0" borderId="41" xfId="63" applyNumberFormat="1" applyFont="1" applyBorder="1" applyAlignment="1" applyProtection="1">
      <alignment horizontal="center" vertical="center"/>
      <protection locked="0"/>
    </xf>
    <xf numFmtId="49" fontId="7" fillId="0" borderId="44" xfId="63" applyNumberFormat="1" applyFont="1" applyBorder="1" applyAlignment="1" applyProtection="1">
      <alignment horizontal="center" vertical="center"/>
      <protection locked="0"/>
    </xf>
    <xf numFmtId="49" fontId="7" fillId="0" borderId="40" xfId="63" applyNumberFormat="1" applyFont="1" applyFill="1" applyBorder="1" applyAlignment="1" applyProtection="1">
      <alignment horizontal="center" vertical="center"/>
      <protection locked="0"/>
    </xf>
    <xf numFmtId="49" fontId="7" fillId="0" borderId="41" xfId="63" applyNumberFormat="1" applyFont="1" applyFill="1" applyBorder="1" applyAlignment="1" applyProtection="1">
      <alignment horizontal="center" vertical="center"/>
      <protection locked="0"/>
    </xf>
    <xf numFmtId="176" fontId="8" fillId="0" borderId="16" xfId="65" applyNumberFormat="1" applyFont="1" applyBorder="1" applyAlignment="1" applyProtection="1">
      <alignment horizontal="right" vertical="center"/>
      <protection locked="0"/>
    </xf>
    <xf numFmtId="176" fontId="13" fillId="0" borderId="16" xfId="65" applyNumberFormat="1" applyFont="1" applyBorder="1" applyProtection="1">
      <alignment vertical="center" readingOrder="2"/>
      <protection locked="0"/>
    </xf>
    <xf numFmtId="0" fontId="15" fillId="0" borderId="0" xfId="0" applyFont="1" applyAlignment="1">
      <alignment horizontal="right" vertical="center"/>
    </xf>
    <xf numFmtId="49" fontId="7" fillId="0" borderId="46" xfId="64" applyNumberFormat="1" applyFont="1" applyFill="1" applyBorder="1" applyAlignment="1" applyProtection="1">
      <alignment horizontal="center" vertical="center"/>
      <protection locked="0"/>
    </xf>
    <xf numFmtId="38" fontId="14" fillId="0" borderId="0" xfId="0" applyNumberFormat="1" applyFont="1" applyAlignment="1" applyProtection="1">
      <alignment vertical="center"/>
      <protection locked="0"/>
    </xf>
    <xf numFmtId="49" fontId="7" fillId="0" borderId="47" xfId="64" applyNumberFormat="1" applyFont="1" applyBorder="1" applyAlignment="1" applyProtection="1">
      <alignment horizontal="center" vertical="center"/>
      <protection locked="0"/>
    </xf>
    <xf numFmtId="176" fontId="8" fillId="0" borderId="27" xfId="61" applyNumberFormat="1" applyFont="1" applyFill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49" fontId="7" fillId="0" borderId="47" xfId="64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vertical="center"/>
    </xf>
    <xf numFmtId="49" fontId="7" fillId="0" borderId="47" xfId="65" applyNumberFormat="1" applyFont="1" applyBorder="1" applyAlignment="1" applyProtection="1">
      <alignment horizontal="center" vertical="center"/>
      <protection locked="0"/>
    </xf>
    <xf numFmtId="49" fontId="7" fillId="0" borderId="46" xfId="62" applyNumberFormat="1" applyFont="1" applyBorder="1" applyAlignment="1" applyProtection="1">
      <alignment horizontal="center" vertical="center"/>
      <protection locked="0"/>
    </xf>
    <xf numFmtId="49" fontId="7" fillId="0" borderId="47" xfId="62" applyNumberFormat="1" applyFont="1" applyBorder="1" applyAlignment="1" applyProtection="1">
      <alignment horizontal="center" vertical="center"/>
      <protection locked="0"/>
    </xf>
    <xf numFmtId="49" fontId="7" fillId="0" borderId="47" xfId="62" applyNumberFormat="1" applyFont="1" applyFill="1" applyBorder="1" applyAlignment="1" applyProtection="1">
      <alignment horizontal="center" vertical="center"/>
      <protection locked="0"/>
    </xf>
    <xf numFmtId="49" fontId="7" fillId="0" borderId="50" xfId="62" applyNumberFormat="1" applyFont="1" applyBorder="1" applyAlignment="1" applyProtection="1">
      <alignment horizontal="center" vertical="center"/>
      <protection locked="0"/>
    </xf>
    <xf numFmtId="49" fontId="7" fillId="0" borderId="51" xfId="64" applyNumberFormat="1" applyFont="1" applyBorder="1" applyAlignment="1" applyProtection="1">
      <alignment horizontal="center" vertical="center"/>
      <protection locked="0"/>
    </xf>
    <xf numFmtId="49" fontId="7" fillId="0" borderId="50" xfId="64" applyNumberFormat="1" applyFont="1" applyBorder="1" applyAlignment="1" applyProtection="1">
      <alignment horizontal="center" vertical="center"/>
      <protection locked="0"/>
    </xf>
    <xf numFmtId="49" fontId="7" fillId="0" borderId="46" xfId="63" applyNumberFormat="1" applyFont="1" applyBorder="1" applyAlignment="1" applyProtection="1">
      <alignment horizontal="center" vertical="center"/>
      <protection locked="0"/>
    </xf>
    <xf numFmtId="49" fontId="7" fillId="0" borderId="52" xfId="63" applyNumberFormat="1" applyFont="1" applyBorder="1" applyAlignment="1" applyProtection="1">
      <alignment horizontal="center" vertical="center"/>
      <protection locked="0"/>
    </xf>
    <xf numFmtId="49" fontId="7" fillId="0" borderId="47" xfId="63" applyNumberFormat="1" applyFont="1" applyBorder="1" applyAlignment="1" applyProtection="1">
      <alignment horizontal="center" vertical="center"/>
      <protection locked="0"/>
    </xf>
    <xf numFmtId="49" fontId="7" fillId="0" borderId="50" xfId="63" applyNumberFormat="1" applyFont="1" applyBorder="1" applyAlignment="1" applyProtection="1">
      <alignment horizontal="center" vertical="center"/>
      <protection locked="0"/>
    </xf>
    <xf numFmtId="49" fontId="7" fillId="0" borderId="53" xfId="65" applyNumberFormat="1" applyFont="1" applyBorder="1" applyAlignment="1" applyProtection="1">
      <alignment horizontal="center" vertical="center"/>
      <protection locked="0"/>
    </xf>
    <xf numFmtId="49" fontId="7" fillId="0" borderId="51" xfId="65" applyNumberFormat="1" applyFont="1" applyBorder="1" applyAlignment="1" applyProtection="1">
      <alignment horizontal="center" vertical="center"/>
      <protection locked="0"/>
    </xf>
    <xf numFmtId="49" fontId="7" fillId="0" borderId="52" xfId="65" applyNumberFormat="1" applyFont="1" applyBorder="1" applyAlignment="1" applyProtection="1">
      <alignment horizontal="center" vertical="center"/>
      <protection locked="0"/>
    </xf>
    <xf numFmtId="49" fontId="7" fillId="0" borderId="54" xfId="65" applyNumberFormat="1" applyFont="1" applyBorder="1" applyAlignment="1" applyProtection="1">
      <alignment horizontal="center" vertical="center"/>
      <protection locked="0"/>
    </xf>
    <xf numFmtId="49" fontId="7" fillId="0" borderId="46" xfId="61" applyNumberFormat="1" applyFont="1" applyBorder="1" applyAlignment="1" applyProtection="1">
      <alignment horizontal="center" vertical="center"/>
      <protection locked="0"/>
    </xf>
    <xf numFmtId="49" fontId="7" fillId="0" borderId="47" xfId="61" applyNumberFormat="1" applyFont="1" applyBorder="1" applyAlignment="1" applyProtection="1">
      <alignment horizontal="center" vertical="center"/>
      <protection locked="0"/>
    </xf>
    <xf numFmtId="49" fontId="7" fillId="0" borderId="51" xfId="61" applyNumberFormat="1" applyFont="1" applyBorder="1" applyAlignment="1" applyProtection="1">
      <alignment horizontal="center" vertical="center"/>
      <protection locked="0"/>
    </xf>
    <xf numFmtId="49" fontId="7" fillId="0" borderId="54" xfId="61" applyNumberFormat="1" applyFont="1" applyBorder="1" applyAlignment="1" applyProtection="1">
      <alignment horizontal="center" vertical="center"/>
      <protection locked="0"/>
    </xf>
    <xf numFmtId="49" fontId="7" fillId="0" borderId="51" xfId="61" applyNumberFormat="1" applyFont="1" applyFill="1" applyBorder="1" applyAlignment="1" applyProtection="1">
      <alignment horizontal="center" vertical="center"/>
      <protection locked="0"/>
    </xf>
    <xf numFmtId="49" fontId="7" fillId="0" borderId="50" xfId="61" applyNumberFormat="1" applyFont="1" applyFill="1" applyBorder="1" applyAlignment="1" applyProtection="1">
      <alignment horizontal="center" vertical="center"/>
      <protection locked="0"/>
    </xf>
    <xf numFmtId="49" fontId="7" fillId="0" borderId="47" xfId="61" applyNumberFormat="1" applyFont="1" applyFill="1" applyBorder="1" applyAlignment="1" applyProtection="1">
      <alignment horizontal="center" vertical="center"/>
      <protection locked="0"/>
    </xf>
    <xf numFmtId="49" fontId="7" fillId="0" borderId="50" xfId="61" applyNumberFormat="1" applyFont="1" applyBorder="1" applyAlignment="1" applyProtection="1">
      <alignment horizontal="center" vertical="center"/>
      <protection locked="0"/>
    </xf>
    <xf numFmtId="49" fontId="7" fillId="0" borderId="46" xfId="61" applyNumberFormat="1" applyFont="1" applyFill="1" applyBorder="1" applyAlignment="1" applyProtection="1">
      <alignment horizontal="center" vertical="center"/>
      <protection locked="0"/>
    </xf>
    <xf numFmtId="49" fontId="7" fillId="0" borderId="43" xfId="65" applyNumberFormat="1" applyFont="1" applyFill="1" applyBorder="1" applyAlignment="1" applyProtection="1">
      <alignment horizontal="center" vertical="center"/>
      <protection locked="0"/>
    </xf>
    <xf numFmtId="49" fontId="7" fillId="0" borderId="36" xfId="65" applyNumberFormat="1" applyFont="1" applyFill="1" applyBorder="1" applyAlignment="1" applyProtection="1">
      <alignment horizontal="center" vertical="center"/>
      <protection locked="0"/>
    </xf>
    <xf numFmtId="49" fontId="7" fillId="0" borderId="37" xfId="65" applyNumberFormat="1" applyFont="1" applyFill="1" applyBorder="1" applyAlignment="1" applyProtection="1">
      <alignment horizontal="center" vertical="center"/>
      <protection locked="0"/>
    </xf>
    <xf numFmtId="49" fontId="7" fillId="0" borderId="42" xfId="65" applyNumberFormat="1" applyFont="1" applyFill="1" applyBorder="1" applyAlignment="1" applyProtection="1">
      <alignment horizontal="center" vertical="center"/>
      <protection locked="0"/>
    </xf>
    <xf numFmtId="49" fontId="7" fillId="0" borderId="55" xfId="65" applyNumberFormat="1" applyFont="1" applyFill="1" applyBorder="1" applyAlignment="1" applyProtection="1">
      <alignment horizontal="center" vertical="center"/>
      <protection locked="0"/>
    </xf>
    <xf numFmtId="49" fontId="7" fillId="0" borderId="41" xfId="65" applyNumberFormat="1" applyFont="1" applyFill="1" applyBorder="1" applyAlignment="1" applyProtection="1">
      <alignment horizontal="center" vertical="center"/>
      <protection locked="0"/>
    </xf>
    <xf numFmtId="176" fontId="7" fillId="33" borderId="33" xfId="61" applyNumberFormat="1" applyFont="1" applyFill="1" applyBorder="1" applyAlignment="1">
      <alignment horizontal="right" vertical="center"/>
      <protection/>
    </xf>
    <xf numFmtId="176" fontId="7" fillId="33" borderId="30" xfId="62" applyNumberFormat="1" applyFont="1" applyFill="1" applyBorder="1" applyAlignment="1">
      <alignment horizontal="right" vertical="center"/>
      <protection/>
    </xf>
    <xf numFmtId="177" fontId="7" fillId="33" borderId="35" xfId="64" applyNumberFormat="1" applyFont="1" applyFill="1" applyBorder="1" applyAlignment="1">
      <alignment horizontal="right" vertical="center"/>
      <protection/>
    </xf>
    <xf numFmtId="176" fontId="7" fillId="33" borderId="56" xfId="64" applyNumberFormat="1" applyFont="1" applyFill="1" applyBorder="1" applyAlignment="1">
      <alignment horizontal="right" vertical="center"/>
      <protection/>
    </xf>
    <xf numFmtId="176" fontId="7" fillId="33" borderId="13" xfId="63" applyNumberFormat="1" applyFont="1" applyFill="1" applyBorder="1" applyAlignment="1">
      <alignment horizontal="right" vertical="center"/>
      <protection/>
    </xf>
    <xf numFmtId="176" fontId="7" fillId="33" borderId="22" xfId="63" applyNumberFormat="1" applyFont="1" applyFill="1" applyBorder="1" applyAlignment="1">
      <alignment horizontal="right" vertical="center"/>
      <protection/>
    </xf>
    <xf numFmtId="180" fontId="6" fillId="0" borderId="37" xfId="0" applyNumberFormat="1" applyFont="1" applyBorder="1" applyAlignment="1" applyProtection="1">
      <alignment horizontal="center" vertical="center"/>
      <protection locked="0"/>
    </xf>
    <xf numFmtId="176" fontId="8" fillId="0" borderId="57" xfId="63" applyNumberFormat="1" applyFont="1" applyFill="1" applyBorder="1" applyAlignment="1" applyProtection="1">
      <alignment horizontal="right" vertical="center"/>
      <protection locked="0"/>
    </xf>
    <xf numFmtId="49" fontId="7" fillId="0" borderId="37" xfId="63" applyNumberFormat="1" applyFont="1" applyFill="1" applyBorder="1" applyAlignment="1" applyProtection="1">
      <alignment horizontal="center" vertical="center"/>
      <protection locked="0"/>
    </xf>
    <xf numFmtId="178" fontId="7" fillId="0" borderId="20" xfId="0" applyNumberFormat="1" applyFont="1" applyBorder="1" applyAlignment="1" applyProtection="1">
      <alignment horizontal="center" vertical="center" wrapText="1"/>
      <protection locked="0"/>
    </xf>
    <xf numFmtId="179" fontId="6" fillId="0" borderId="22" xfId="0" applyNumberFormat="1" applyFont="1" applyBorder="1" applyAlignment="1" applyProtection="1">
      <alignment horizontal="center" vertical="center"/>
      <protection locked="0"/>
    </xf>
    <xf numFmtId="176" fontId="7" fillId="33" borderId="29" xfId="65" applyNumberFormat="1" applyFont="1" applyFill="1" applyBorder="1" applyAlignment="1">
      <alignment horizontal="right" vertical="center"/>
      <protection/>
    </xf>
    <xf numFmtId="176" fontId="7" fillId="33" borderId="17" xfId="63" applyNumberFormat="1" applyFont="1" applyFill="1" applyBorder="1" applyAlignment="1">
      <alignment horizontal="right" vertical="center"/>
      <protection/>
    </xf>
    <xf numFmtId="176" fontId="7" fillId="33" borderId="26" xfId="63" applyNumberFormat="1" applyFont="1" applyFill="1" applyBorder="1" applyAlignment="1">
      <alignment horizontal="right" vertical="center"/>
      <protection/>
    </xf>
    <xf numFmtId="176" fontId="7" fillId="33" borderId="25" xfId="64" applyNumberFormat="1" applyFont="1" applyFill="1" applyBorder="1" applyAlignment="1">
      <alignment horizontal="right" vertical="center"/>
      <protection/>
    </xf>
    <xf numFmtId="176" fontId="7" fillId="33" borderId="33" xfId="64" applyNumberFormat="1" applyFont="1" applyFill="1" applyBorder="1" applyAlignment="1">
      <alignment horizontal="right" vertical="center"/>
      <protection/>
    </xf>
    <xf numFmtId="176" fontId="7" fillId="33" borderId="26" xfId="64" applyNumberFormat="1" applyFont="1" applyFill="1" applyBorder="1" applyAlignment="1">
      <alignment horizontal="right" vertical="center"/>
      <protection/>
    </xf>
    <xf numFmtId="176" fontId="7" fillId="33" borderId="27" xfId="64" applyNumberFormat="1" applyFont="1" applyFill="1" applyBorder="1" applyAlignment="1">
      <alignment horizontal="right" vertical="center"/>
      <protection/>
    </xf>
    <xf numFmtId="176" fontId="7" fillId="33" borderId="33" xfId="62" applyNumberFormat="1" applyFont="1" applyFill="1" applyBorder="1" applyAlignment="1">
      <alignment horizontal="right" vertical="center"/>
      <protection/>
    </xf>
    <xf numFmtId="176" fontId="7" fillId="33" borderId="22" xfId="62" applyNumberFormat="1" applyFont="1" applyFill="1" applyBorder="1" applyAlignment="1">
      <alignment horizontal="right" vertical="center"/>
      <protection/>
    </xf>
    <xf numFmtId="176" fontId="7" fillId="33" borderId="40" xfId="62" applyNumberFormat="1" applyFont="1" applyFill="1" applyBorder="1" applyAlignment="1">
      <alignment horizontal="right" vertical="center"/>
      <protection/>
    </xf>
    <xf numFmtId="176" fontId="7" fillId="33" borderId="56" xfId="61" applyNumberFormat="1" applyFont="1" applyFill="1" applyBorder="1" applyAlignment="1">
      <alignment horizontal="right" vertical="center"/>
      <protection/>
    </xf>
    <xf numFmtId="176" fontId="7" fillId="33" borderId="26" xfId="61" applyNumberFormat="1" applyFont="1" applyFill="1" applyBorder="1" applyAlignment="1">
      <alignment horizontal="right" vertical="center"/>
      <protection/>
    </xf>
    <xf numFmtId="49" fontId="7" fillId="34" borderId="54" xfId="61" applyNumberFormat="1" applyFont="1" applyFill="1" applyBorder="1" applyAlignment="1" applyProtection="1">
      <alignment horizontal="center" vertical="center"/>
      <protection locked="0"/>
    </xf>
    <xf numFmtId="176" fontId="7" fillId="35" borderId="20" xfId="61" applyNumberFormat="1" applyFont="1" applyFill="1" applyBorder="1" applyAlignment="1">
      <alignment horizontal="right" vertical="center"/>
      <protection/>
    </xf>
    <xf numFmtId="176" fontId="7" fillId="35" borderId="30" xfId="61" applyNumberFormat="1" applyFont="1" applyFill="1" applyBorder="1" applyAlignment="1">
      <alignment horizontal="right" vertical="center"/>
      <protection/>
    </xf>
    <xf numFmtId="49" fontId="0" fillId="0" borderId="0" xfId="0" applyNumberFormat="1" applyAlignment="1">
      <alignment vertical="center"/>
    </xf>
    <xf numFmtId="0" fontId="0" fillId="0" borderId="39" xfId="0" applyBorder="1" applyAlignment="1">
      <alignment vertical="center"/>
    </xf>
    <xf numFmtId="0" fontId="0" fillId="0" borderId="58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176" fontId="8" fillId="0" borderId="59" xfId="62" applyNumberFormat="1" applyFont="1" applyFill="1" applyBorder="1" applyAlignment="1" applyProtection="1">
      <alignment horizontal="right" vertical="center"/>
      <protection locked="0"/>
    </xf>
    <xf numFmtId="176" fontId="11" fillId="0" borderId="0" xfId="67" applyNumberFormat="1" applyFont="1" applyBorder="1" applyAlignment="1" applyProtection="1">
      <alignment horizontal="center" vertical="center"/>
      <protection locked="0"/>
    </xf>
    <xf numFmtId="49" fontId="7" fillId="0" borderId="0" xfId="66" applyNumberFormat="1" applyFont="1" applyBorder="1" applyAlignment="1" applyProtection="1">
      <alignment horizontal="center" vertical="center"/>
      <protection locked="0"/>
    </xf>
    <xf numFmtId="176" fontId="7" fillId="33" borderId="0" xfId="66" applyNumberFormat="1" applyFont="1" applyFill="1" applyBorder="1" applyAlignment="1">
      <alignment horizontal="right" vertical="center"/>
      <protection/>
    </xf>
    <xf numFmtId="176" fontId="7" fillId="0" borderId="0" xfId="66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49" fontId="7" fillId="34" borderId="36" xfId="65" applyNumberFormat="1" applyFont="1" applyFill="1" applyBorder="1" applyAlignment="1" applyProtection="1">
      <alignment horizontal="center" vertical="center"/>
      <protection locked="0"/>
    </xf>
    <xf numFmtId="176" fontId="7" fillId="33" borderId="10" xfId="66" applyNumberFormat="1" applyFont="1" applyFill="1" applyBorder="1" applyAlignment="1">
      <alignment horizontal="right" vertical="center"/>
      <protection/>
    </xf>
    <xf numFmtId="176" fontId="8" fillId="0" borderId="19" xfId="66" applyNumberFormat="1" applyFont="1" applyFill="1" applyBorder="1" applyAlignment="1" applyProtection="1">
      <alignment horizontal="right" vertical="center"/>
      <protection locked="0"/>
    </xf>
    <xf numFmtId="176" fontId="7" fillId="33" borderId="12" xfId="66" applyNumberFormat="1" applyFont="1" applyFill="1" applyBorder="1" applyAlignment="1">
      <alignment horizontal="right" vertical="center"/>
      <protection/>
    </xf>
    <xf numFmtId="176" fontId="8" fillId="0" borderId="21" xfId="66" applyNumberFormat="1" applyFont="1" applyFill="1" applyBorder="1" applyAlignment="1" applyProtection="1">
      <alignment horizontal="right" vertical="center"/>
      <protection locked="0"/>
    </xf>
    <xf numFmtId="176" fontId="7" fillId="33" borderId="20" xfId="66" applyNumberFormat="1" applyFont="1" applyFill="1" applyBorder="1" applyAlignment="1">
      <alignment horizontal="right" vertical="center"/>
      <protection/>
    </xf>
    <xf numFmtId="176" fontId="7" fillId="33" borderId="22" xfId="66" applyNumberFormat="1" applyFont="1" applyFill="1" applyBorder="1" applyAlignment="1">
      <alignment horizontal="right" vertical="center"/>
      <protection/>
    </xf>
    <xf numFmtId="176" fontId="8" fillId="0" borderId="23" xfId="66" applyNumberFormat="1" applyFont="1" applyFill="1" applyBorder="1" applyAlignment="1" applyProtection="1">
      <alignment horizontal="right" vertical="center"/>
      <protection locked="0"/>
    </xf>
    <xf numFmtId="176" fontId="7" fillId="33" borderId="24" xfId="66" applyNumberFormat="1" applyFont="1" applyFill="1" applyBorder="1" applyAlignment="1">
      <alignment horizontal="right" vertical="center"/>
      <protection/>
    </xf>
    <xf numFmtId="176" fontId="8" fillId="0" borderId="16" xfId="66" applyNumberFormat="1" applyFont="1" applyFill="1" applyBorder="1" applyAlignment="1" applyProtection="1">
      <alignment horizontal="right" vertical="center"/>
      <protection locked="0"/>
    </xf>
    <xf numFmtId="49" fontId="7" fillId="0" borderId="42" xfId="66" applyNumberFormat="1" applyFont="1" applyBorder="1" applyAlignment="1" applyProtection="1">
      <alignment horizontal="center" vertical="center"/>
      <protection locked="0"/>
    </xf>
    <xf numFmtId="176" fontId="7" fillId="33" borderId="33" xfId="66" applyNumberFormat="1" applyFont="1" applyFill="1" applyBorder="1" applyAlignment="1">
      <alignment horizontal="right" vertical="center"/>
      <protection/>
    </xf>
    <xf numFmtId="176" fontId="8" fillId="0" borderId="11" xfId="66" applyNumberFormat="1" applyFont="1" applyFill="1" applyBorder="1" applyAlignment="1" applyProtection="1">
      <alignment horizontal="right" vertical="center"/>
      <protection locked="0"/>
    </xf>
    <xf numFmtId="49" fontId="7" fillId="0" borderId="36" xfId="66" applyNumberFormat="1" applyFont="1" applyFill="1" applyBorder="1" applyAlignment="1" applyProtection="1">
      <alignment horizontal="center" vertical="center"/>
      <protection locked="0"/>
    </xf>
    <xf numFmtId="49" fontId="7" fillId="0" borderId="36" xfId="66" applyNumberFormat="1" applyFont="1" applyBorder="1" applyAlignment="1" applyProtection="1">
      <alignment horizontal="center" vertical="center"/>
      <protection locked="0"/>
    </xf>
    <xf numFmtId="49" fontId="7" fillId="0" borderId="41" xfId="66" applyNumberFormat="1" applyFont="1" applyBorder="1" applyAlignment="1" applyProtection="1">
      <alignment horizontal="center" vertical="center"/>
      <protection locked="0"/>
    </xf>
    <xf numFmtId="176" fontId="7" fillId="33" borderId="29" xfId="66" applyNumberFormat="1" applyFont="1" applyFill="1" applyBorder="1" applyAlignment="1">
      <alignment horizontal="right" vertical="center"/>
      <protection/>
    </xf>
    <xf numFmtId="49" fontId="7" fillId="0" borderId="43" xfId="66" applyNumberFormat="1" applyFont="1" applyBorder="1" applyAlignment="1" applyProtection="1">
      <alignment horizontal="center" vertical="center"/>
      <protection locked="0"/>
    </xf>
    <xf numFmtId="176" fontId="7" fillId="33" borderId="27" xfId="66" applyNumberFormat="1" applyFont="1" applyFill="1" applyBorder="1" applyAlignment="1">
      <alignment horizontal="right" vertical="center"/>
      <protection/>
    </xf>
    <xf numFmtId="49" fontId="7" fillId="0" borderId="42" xfId="66" applyNumberFormat="1" applyFont="1" applyFill="1" applyBorder="1" applyAlignment="1" applyProtection="1">
      <alignment horizontal="center" vertical="center"/>
      <protection locked="0"/>
    </xf>
    <xf numFmtId="49" fontId="7" fillId="0" borderId="37" xfId="66" applyNumberFormat="1" applyFont="1" applyFill="1" applyBorder="1" applyAlignment="1" applyProtection="1">
      <alignment horizontal="center" vertical="center"/>
      <protection locked="0"/>
    </xf>
    <xf numFmtId="49" fontId="7" fillId="0" borderId="37" xfId="66" applyNumberFormat="1" applyFont="1" applyBorder="1" applyAlignment="1" applyProtection="1">
      <alignment horizontal="center" vertical="center"/>
      <protection locked="0"/>
    </xf>
    <xf numFmtId="176" fontId="7" fillId="33" borderId="30" xfId="66" applyNumberFormat="1" applyFont="1" applyFill="1" applyBorder="1" applyAlignment="1">
      <alignment horizontal="right" vertical="center"/>
      <protection/>
    </xf>
    <xf numFmtId="176" fontId="8" fillId="0" borderId="14" xfId="66" applyNumberFormat="1" applyFont="1" applyFill="1" applyBorder="1" applyAlignment="1" applyProtection="1">
      <alignment horizontal="right" vertical="center"/>
      <protection locked="0"/>
    </xf>
    <xf numFmtId="49" fontId="7" fillId="0" borderId="40" xfId="66" applyNumberFormat="1" applyFont="1" applyBorder="1" applyAlignment="1" applyProtection="1">
      <alignment horizontal="center" vertical="center"/>
      <protection locked="0"/>
    </xf>
    <xf numFmtId="176" fontId="7" fillId="33" borderId="25" xfId="66" applyNumberFormat="1" applyFont="1" applyFill="1" applyBorder="1" applyAlignment="1">
      <alignment horizontal="right" vertical="center"/>
      <protection/>
    </xf>
    <xf numFmtId="49" fontId="7" fillId="34" borderId="40" xfId="66" applyNumberFormat="1" applyFont="1" applyFill="1" applyBorder="1" applyAlignment="1" applyProtection="1">
      <alignment horizontal="center" vertical="center"/>
      <protection locked="0"/>
    </xf>
    <xf numFmtId="176" fontId="7" fillId="33" borderId="13" xfId="66" applyNumberFormat="1" applyFont="1" applyFill="1" applyBorder="1" applyAlignment="1">
      <alignment horizontal="right" vertical="center"/>
      <protection/>
    </xf>
    <xf numFmtId="49" fontId="7" fillId="34" borderId="36" xfId="66" applyNumberFormat="1" applyFont="1" applyFill="1" applyBorder="1" applyAlignment="1" applyProtection="1">
      <alignment horizontal="center" vertical="center"/>
      <protection locked="0"/>
    </xf>
    <xf numFmtId="176" fontId="8" fillId="0" borderId="57" xfId="66" applyNumberFormat="1" applyFont="1" applyFill="1" applyBorder="1" applyAlignment="1" applyProtection="1">
      <alignment horizontal="right" vertical="center"/>
      <protection locked="0"/>
    </xf>
    <xf numFmtId="176" fontId="8" fillId="0" borderId="59" xfId="66" applyNumberFormat="1" applyFont="1" applyFill="1" applyBorder="1" applyAlignment="1" applyProtection="1">
      <alignment horizontal="right" vertical="center"/>
      <protection locked="0"/>
    </xf>
    <xf numFmtId="49" fontId="7" fillId="34" borderId="42" xfId="66" applyNumberFormat="1" applyFont="1" applyFill="1" applyBorder="1" applyAlignment="1" applyProtection="1">
      <alignment horizontal="center" vertical="center"/>
      <protection locked="0"/>
    </xf>
    <xf numFmtId="176" fontId="7" fillId="33" borderId="17" xfId="66" applyNumberFormat="1" applyFont="1" applyFill="1" applyBorder="1" applyAlignment="1">
      <alignment horizontal="right" vertical="center"/>
      <protection/>
    </xf>
    <xf numFmtId="176" fontId="23" fillId="0" borderId="0" xfId="67" applyNumberFormat="1" applyFont="1" applyBorder="1" applyAlignment="1" applyProtection="1">
      <alignment horizontal="center" vertical="center"/>
      <protection locked="0"/>
    </xf>
    <xf numFmtId="49" fontId="7" fillId="34" borderId="12" xfId="66" applyNumberFormat="1" applyFont="1" applyFill="1" applyBorder="1" applyAlignment="1" applyProtection="1">
      <alignment horizontal="center" vertical="center"/>
      <protection locked="0"/>
    </xf>
    <xf numFmtId="0" fontId="7" fillId="0" borderId="0" xfId="61" applyFont="1" applyBorder="1" applyAlignment="1" applyProtection="1">
      <alignment horizontal="center" vertical="center"/>
      <protection locked="0"/>
    </xf>
    <xf numFmtId="0" fontId="7" fillId="0" borderId="0" xfId="61" applyFont="1" applyBorder="1" applyAlignment="1">
      <alignment horizontal="right" vertical="center"/>
      <protection/>
    </xf>
    <xf numFmtId="38" fontId="10" fillId="0" borderId="0" xfId="49" applyFont="1" applyBorder="1" applyAlignment="1" applyProtection="1">
      <alignment horizontal="right" vertical="center"/>
      <protection locked="0"/>
    </xf>
    <xf numFmtId="49" fontId="7" fillId="34" borderId="47" xfId="61" applyNumberFormat="1" applyFont="1" applyFill="1" applyBorder="1" applyAlignment="1" applyProtection="1">
      <alignment horizontal="center" vertical="center"/>
      <protection locked="0"/>
    </xf>
    <xf numFmtId="49" fontId="17" fillId="0" borderId="49" xfId="0" applyNumberFormat="1" applyFont="1" applyBorder="1" applyAlignment="1">
      <alignment horizontal="center" vertical="center"/>
    </xf>
    <xf numFmtId="49" fontId="0" fillId="0" borderId="49" xfId="0" applyNumberFormat="1" applyBorder="1" applyAlignment="1">
      <alignment vertical="center"/>
    </xf>
    <xf numFmtId="49" fontId="0" fillId="0" borderId="61" xfId="0" applyNumberFormat="1" applyBorder="1" applyAlignment="1">
      <alignment vertical="center"/>
    </xf>
    <xf numFmtId="49" fontId="17" fillId="0" borderId="62" xfId="0" applyNumberFormat="1" applyFont="1" applyBorder="1" applyAlignment="1">
      <alignment horizontal="center" vertical="center"/>
    </xf>
    <xf numFmtId="49" fontId="0" fillId="0" borderId="63" xfId="0" applyNumberFormat="1" applyBorder="1" applyAlignment="1">
      <alignment vertical="center"/>
    </xf>
    <xf numFmtId="0" fontId="15" fillId="0" borderId="62" xfId="0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49" fontId="0" fillId="0" borderId="62" xfId="0" applyNumberFormat="1" applyBorder="1" applyAlignment="1">
      <alignment vertical="center"/>
    </xf>
    <xf numFmtId="49" fontId="0" fillId="0" borderId="60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17" fillId="0" borderId="0" xfId="0" applyFont="1" applyAlignment="1">
      <alignment horizontal="center" vertical="center"/>
    </xf>
    <xf numFmtId="49" fontId="7" fillId="34" borderId="36" xfId="62" applyNumberFormat="1" applyFont="1" applyFill="1" applyBorder="1" applyAlignment="1" applyProtection="1">
      <alignment horizontal="center" vertical="center"/>
      <protection locked="0"/>
    </xf>
    <xf numFmtId="49" fontId="7" fillId="0" borderId="12" xfId="66" applyNumberFormat="1" applyFon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>
      <alignment vertical="center"/>
    </xf>
    <xf numFmtId="176" fontId="7" fillId="34" borderId="0" xfId="66" applyNumberFormat="1" applyFont="1" applyFill="1" applyBorder="1" applyAlignment="1">
      <alignment horizontal="right" vertical="center"/>
      <protection/>
    </xf>
    <xf numFmtId="176" fontId="11" fillId="0" borderId="65" xfId="67" applyNumberFormat="1" applyFont="1" applyBorder="1" applyAlignment="1" applyProtection="1">
      <alignment horizontal="center" vertical="center"/>
      <protection locked="0"/>
    </xf>
    <xf numFmtId="176" fontId="11" fillId="0" borderId="66" xfId="67" applyNumberFormat="1" applyFont="1" applyBorder="1" applyAlignment="1" applyProtection="1">
      <alignment horizontal="center" vertical="center"/>
      <protection locked="0"/>
    </xf>
    <xf numFmtId="176" fontId="7" fillId="0" borderId="16" xfId="61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49" fontId="63" fillId="36" borderId="67" xfId="0" applyNumberFormat="1" applyFont="1" applyFill="1" applyBorder="1" applyAlignment="1">
      <alignment horizontal="center" vertical="center" shrinkToFit="1"/>
    </xf>
    <xf numFmtId="49" fontId="7" fillId="34" borderId="41" xfId="66" applyNumberFormat="1" applyFont="1" applyFill="1" applyBorder="1" applyAlignment="1" applyProtection="1">
      <alignment horizontal="center" vertical="center"/>
      <protection locked="0"/>
    </xf>
    <xf numFmtId="176" fontId="7" fillId="33" borderId="26" xfId="66" applyNumberFormat="1" applyFont="1" applyFill="1" applyBorder="1" applyAlignment="1">
      <alignment horizontal="right" vertical="center"/>
      <protection/>
    </xf>
    <xf numFmtId="49" fontId="7" fillId="0" borderId="41" xfId="62" applyNumberFormat="1" applyFont="1" applyFill="1" applyBorder="1" applyAlignment="1" applyProtection="1">
      <alignment horizontal="center" vertical="center"/>
      <protection locked="0"/>
    </xf>
    <xf numFmtId="176" fontId="8" fillId="0" borderId="57" xfId="62" applyNumberFormat="1" applyFont="1" applyFill="1" applyBorder="1" applyAlignment="1" applyProtection="1">
      <alignment horizontal="right" vertical="center"/>
      <protection locked="0"/>
    </xf>
    <xf numFmtId="176" fontId="8" fillId="0" borderId="57" xfId="61" applyNumberFormat="1" applyFont="1" applyFill="1" applyBorder="1" applyAlignment="1" applyProtection="1">
      <alignment horizontal="right" vertical="center"/>
      <protection locked="0"/>
    </xf>
    <xf numFmtId="49" fontId="7" fillId="34" borderId="18" xfId="61" applyNumberFormat="1" applyFont="1" applyFill="1" applyBorder="1" applyAlignment="1" applyProtection="1">
      <alignment horizontal="center" vertical="center"/>
      <protection locked="0"/>
    </xf>
    <xf numFmtId="49" fontId="7" fillId="34" borderId="43" xfId="62" applyNumberFormat="1" applyFont="1" applyFill="1" applyBorder="1" applyAlignment="1" applyProtection="1">
      <alignment horizontal="center" vertical="center"/>
      <protection locked="0"/>
    </xf>
    <xf numFmtId="49" fontId="7" fillId="34" borderId="44" xfId="64" applyNumberFormat="1" applyFont="1" applyFill="1" applyBorder="1" applyAlignment="1" applyProtection="1">
      <alignment horizontal="center" vertical="center"/>
      <protection locked="0"/>
    </xf>
    <xf numFmtId="49" fontId="7" fillId="36" borderId="36" xfId="64" applyNumberFormat="1" applyFont="1" applyFill="1" applyBorder="1" applyAlignment="1" applyProtection="1">
      <alignment horizontal="center" vertical="center"/>
      <protection locked="0"/>
    </xf>
    <xf numFmtId="49" fontId="7" fillId="34" borderId="37" xfId="64" applyNumberFormat="1" applyFont="1" applyFill="1" applyBorder="1" applyAlignment="1" applyProtection="1">
      <alignment horizontal="center" vertical="center"/>
      <protection locked="0"/>
    </xf>
    <xf numFmtId="49" fontId="7" fillId="34" borderId="44" xfId="66" applyNumberFormat="1" applyFont="1" applyFill="1" applyBorder="1" applyAlignment="1" applyProtection="1">
      <alignment horizontal="center" vertical="center"/>
      <protection locked="0"/>
    </xf>
    <xf numFmtId="49" fontId="7" fillId="34" borderId="43" xfId="66" applyNumberFormat="1" applyFont="1" applyFill="1" applyBorder="1" applyAlignment="1" applyProtection="1">
      <alignment horizontal="center" vertical="center"/>
      <protection locked="0"/>
    </xf>
    <xf numFmtId="49" fontId="7" fillId="36" borderId="36" xfId="66" applyNumberFormat="1" applyFont="1" applyFill="1" applyBorder="1" applyAlignment="1" applyProtection="1">
      <alignment horizontal="center" vertical="center"/>
      <protection locked="0"/>
    </xf>
    <xf numFmtId="176" fontId="7" fillId="35" borderId="12" xfId="66" applyNumberFormat="1" applyFont="1" applyFill="1" applyBorder="1" applyAlignment="1">
      <alignment horizontal="right" vertical="center"/>
      <protection/>
    </xf>
    <xf numFmtId="176" fontId="7" fillId="35" borderId="20" xfId="63" applyNumberFormat="1" applyFont="1" applyFill="1" applyBorder="1" applyAlignment="1">
      <alignment horizontal="right" vertical="center"/>
      <protection/>
    </xf>
    <xf numFmtId="49" fontId="7" fillId="36" borderId="40" xfId="65" applyNumberFormat="1" applyFont="1" applyFill="1" applyBorder="1" applyAlignment="1" applyProtection="1">
      <alignment horizontal="center" vertical="center"/>
      <protection locked="0"/>
    </xf>
    <xf numFmtId="49" fontId="7" fillId="34" borderId="43" xfId="65" applyNumberFormat="1" applyFont="1" applyFill="1" applyBorder="1" applyAlignment="1" applyProtection="1">
      <alignment horizontal="center" vertical="center"/>
      <protection locked="0"/>
    </xf>
    <xf numFmtId="176" fontId="7" fillId="33" borderId="27" xfId="63" applyNumberFormat="1" applyFont="1" applyFill="1" applyBorder="1" applyAlignment="1">
      <alignment horizontal="right" vertical="center"/>
      <protection/>
    </xf>
    <xf numFmtId="49" fontId="7" fillId="0" borderId="13" xfId="63" applyNumberFormat="1" applyFont="1" applyFill="1" applyBorder="1" applyAlignment="1" applyProtection="1">
      <alignment horizontal="center" vertical="center"/>
      <protection locked="0"/>
    </xf>
    <xf numFmtId="176" fontId="8" fillId="0" borderId="21" xfId="63" applyNumberFormat="1" applyFont="1" applyFill="1" applyBorder="1" applyAlignment="1" applyProtection="1">
      <alignment horizontal="right" vertical="center"/>
      <protection locked="0"/>
    </xf>
    <xf numFmtId="49" fontId="7" fillId="36" borderId="26" xfId="63" applyNumberFormat="1" applyFont="1" applyFill="1" applyBorder="1" applyAlignment="1" applyProtection="1">
      <alignment horizontal="center" vertical="center"/>
      <protection locked="0"/>
    </xf>
    <xf numFmtId="49" fontId="7" fillId="36" borderId="36" xfId="63" applyNumberFormat="1" applyFont="1" applyFill="1" applyBorder="1" applyAlignment="1" applyProtection="1">
      <alignment horizontal="center" vertical="center"/>
      <protection locked="0"/>
    </xf>
    <xf numFmtId="49" fontId="17" fillId="0" borderId="58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76" fontId="7" fillId="36" borderId="30" xfId="64" applyNumberFormat="1" applyFont="1" applyFill="1" applyBorder="1" applyAlignment="1">
      <alignment horizontal="right" vertical="center"/>
      <protection/>
    </xf>
    <xf numFmtId="176" fontId="7" fillId="36" borderId="12" xfId="66" applyNumberFormat="1" applyFont="1" applyFill="1" applyBorder="1" applyAlignment="1">
      <alignment horizontal="right" vertical="center"/>
      <protection/>
    </xf>
    <xf numFmtId="176" fontId="7" fillId="36" borderId="20" xfId="64" applyNumberFormat="1" applyFont="1" applyFill="1" applyBorder="1" applyAlignment="1">
      <alignment horizontal="right" vertical="center"/>
      <protection/>
    </xf>
    <xf numFmtId="176" fontId="7" fillId="36" borderId="30" xfId="66" applyNumberFormat="1" applyFont="1" applyFill="1" applyBorder="1" applyAlignment="1">
      <alignment horizontal="right" vertical="center"/>
      <protection/>
    </xf>
    <xf numFmtId="176" fontId="7" fillId="36" borderId="25" xfId="65" applyNumberFormat="1" applyFont="1" applyFill="1" applyBorder="1" applyAlignment="1">
      <alignment horizontal="right" vertical="center"/>
      <protection/>
    </xf>
    <xf numFmtId="176" fontId="7" fillId="36" borderId="24" xfId="65" applyNumberFormat="1" applyFont="1" applyFill="1" applyBorder="1" applyAlignment="1">
      <alignment horizontal="right" vertical="center"/>
      <protection/>
    </xf>
    <xf numFmtId="0" fontId="1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9" fillId="0" borderId="68" xfId="0" applyFont="1" applyBorder="1" applyAlignment="1" applyProtection="1">
      <alignment horizontal="left" vertical="center"/>
      <protection locked="0"/>
    </xf>
    <xf numFmtId="0" fontId="19" fillId="0" borderId="37" xfId="0" applyFont="1" applyBorder="1" applyAlignment="1" applyProtection="1">
      <alignment horizontal="left" vertical="center"/>
      <protection locked="0"/>
    </xf>
    <xf numFmtId="0" fontId="19" fillId="0" borderId="55" xfId="0" applyFont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6" fillId="0" borderId="69" xfId="0" applyFont="1" applyBorder="1" applyAlignment="1">
      <alignment horizontal="center"/>
    </xf>
    <xf numFmtId="178" fontId="14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38" fontId="10" fillId="0" borderId="31" xfId="49" applyFont="1" applyBorder="1" applyAlignment="1">
      <alignment horizontal="right" vertical="center"/>
    </xf>
    <xf numFmtId="0" fontId="7" fillId="0" borderId="18" xfId="61" applyFont="1" applyBorder="1" applyAlignment="1">
      <alignment horizontal="right" vertical="center"/>
      <protection/>
    </xf>
    <xf numFmtId="38" fontId="10" fillId="0" borderId="70" xfId="49" applyFont="1" applyBorder="1" applyAlignment="1" applyProtection="1">
      <alignment horizontal="right" vertical="center"/>
      <protection locked="0"/>
    </xf>
    <xf numFmtId="38" fontId="10" fillId="0" borderId="59" xfId="49" applyFont="1" applyBorder="1" applyAlignment="1" applyProtection="1">
      <alignment horizontal="right" vertical="center"/>
      <protection locked="0"/>
    </xf>
    <xf numFmtId="49" fontId="5" fillId="0" borderId="0" xfId="67" applyNumberFormat="1" applyFont="1" applyAlignment="1" applyProtection="1">
      <alignment horizontal="left" vertical="top" wrapText="1"/>
      <protection locked="0"/>
    </xf>
    <xf numFmtId="49" fontId="5" fillId="0" borderId="39" xfId="67" applyNumberFormat="1" applyFont="1" applyBorder="1" applyAlignment="1" applyProtection="1">
      <alignment horizontal="left" vertical="top" wrapText="1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9" fontId="7" fillId="0" borderId="71" xfId="61" applyNumberFormat="1" applyFont="1" applyBorder="1" applyAlignment="1" applyProtection="1">
      <alignment horizontal="center" vertical="center"/>
      <protection locked="0"/>
    </xf>
    <xf numFmtId="49" fontId="7" fillId="0" borderId="15" xfId="61" applyNumberFormat="1" applyFont="1" applyBorder="1" applyAlignment="1" applyProtection="1">
      <alignment horizontal="center" vertical="center"/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0" fontId="10" fillId="0" borderId="72" xfId="61" applyNumberFormat="1" applyFont="1" applyBorder="1" applyAlignment="1" applyProtection="1">
      <alignment horizontal="center" vertical="center"/>
      <protection locked="0"/>
    </xf>
    <xf numFmtId="0" fontId="7" fillId="0" borderId="58" xfId="61" applyFont="1" applyBorder="1" applyAlignment="1" applyProtection="1">
      <alignment horizontal="center" vertical="center"/>
      <protection locked="0"/>
    </xf>
    <xf numFmtId="0" fontId="7" fillId="0" borderId="48" xfId="61" applyFont="1" applyBorder="1" applyAlignment="1" applyProtection="1">
      <alignment horizontal="center" vertical="center"/>
      <protection locked="0"/>
    </xf>
    <xf numFmtId="0" fontId="7" fillId="0" borderId="39" xfId="61" applyFont="1" applyBorder="1" applyAlignment="1" applyProtection="1">
      <alignment horizontal="center" vertical="center"/>
      <protection locked="0"/>
    </xf>
    <xf numFmtId="49" fontId="4" fillId="0" borderId="72" xfId="61" applyNumberFormat="1" applyFont="1" applyBorder="1" applyAlignment="1" applyProtection="1">
      <alignment horizontal="center" vertical="center"/>
      <protection locked="0"/>
    </xf>
    <xf numFmtId="49" fontId="4" fillId="0" borderId="58" xfId="61" applyNumberFormat="1" applyFont="1" applyBorder="1" applyAlignment="1" applyProtection="1">
      <alignment horizontal="center" vertical="center"/>
      <protection locked="0"/>
    </xf>
    <xf numFmtId="49" fontId="4" fillId="0" borderId="60" xfId="61" applyNumberFormat="1" applyFont="1" applyBorder="1" applyAlignment="1" applyProtection="1">
      <alignment horizontal="center" vertical="center"/>
      <protection locked="0"/>
    </xf>
    <xf numFmtId="49" fontId="4" fillId="0" borderId="48" xfId="61" applyNumberFormat="1" applyFont="1" applyBorder="1" applyAlignment="1" applyProtection="1">
      <alignment horizontal="center" vertical="center"/>
      <protection locked="0"/>
    </xf>
    <xf numFmtId="49" fontId="4" fillId="0" borderId="39" xfId="61" applyNumberFormat="1" applyFont="1" applyBorder="1" applyAlignment="1" applyProtection="1">
      <alignment horizontal="center" vertical="center"/>
      <protection locked="0"/>
    </xf>
    <xf numFmtId="49" fontId="4" fillId="0" borderId="62" xfId="61" applyNumberFormat="1" applyFont="1" applyBorder="1" applyAlignment="1" applyProtection="1">
      <alignment horizontal="center" vertical="center"/>
      <protection locked="0"/>
    </xf>
    <xf numFmtId="176" fontId="10" fillId="0" borderId="31" xfId="62" applyNumberFormat="1" applyFont="1" applyBorder="1" applyAlignment="1">
      <alignment horizontal="right" vertical="center"/>
      <protection/>
    </xf>
    <xf numFmtId="176" fontId="10" fillId="0" borderId="56" xfId="62" applyNumberFormat="1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right"/>
      <protection/>
    </xf>
    <xf numFmtId="176" fontId="10" fillId="0" borderId="70" xfId="62" applyNumberFormat="1" applyFont="1" applyBorder="1" applyAlignment="1" applyProtection="1">
      <alignment horizontal="right" vertical="center"/>
      <protection locked="0"/>
    </xf>
    <xf numFmtId="176" fontId="10" fillId="0" borderId="14" xfId="62" applyNumberFormat="1" applyFont="1" applyBorder="1" applyAlignment="1" applyProtection="1">
      <alignment horizontal="right" vertical="center"/>
      <protection locked="0"/>
    </xf>
    <xf numFmtId="0" fontId="10" fillId="0" borderId="59" xfId="62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49" fontId="4" fillId="0" borderId="72" xfId="62" applyNumberFormat="1" applyFont="1" applyBorder="1" applyAlignment="1" applyProtection="1">
      <alignment horizontal="center" vertical="center"/>
      <protection locked="0"/>
    </xf>
    <xf numFmtId="49" fontId="4" fillId="0" borderId="58" xfId="62" applyNumberFormat="1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49" fontId="4" fillId="0" borderId="48" xfId="62" applyNumberFormat="1" applyFont="1" applyBorder="1" applyAlignment="1" applyProtection="1">
      <alignment horizontal="center" vertical="center"/>
      <protection locked="0"/>
    </xf>
    <xf numFmtId="49" fontId="4" fillId="0" borderId="39" xfId="62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49" fontId="7" fillId="0" borderId="73" xfId="62" applyNumberFormat="1" applyFont="1" applyBorder="1" applyAlignment="1" applyProtection="1">
      <alignment horizontal="center" vertical="center"/>
      <protection locked="0"/>
    </xf>
    <xf numFmtId="49" fontId="7" fillId="0" borderId="74" xfId="62" applyNumberFormat="1" applyFont="1" applyBorder="1" applyAlignment="1" applyProtection="1">
      <alignment horizontal="center" vertical="center"/>
      <protection locked="0"/>
    </xf>
    <xf numFmtId="49" fontId="7" fillId="0" borderId="48" xfId="62" applyNumberFormat="1" applyFont="1" applyBorder="1" applyAlignment="1" applyProtection="1">
      <alignment horizontal="center" vertical="center"/>
      <protection locked="0"/>
    </xf>
    <xf numFmtId="49" fontId="7" fillId="0" borderId="44" xfId="62" applyNumberFormat="1" applyFont="1" applyBorder="1" applyAlignment="1" applyProtection="1">
      <alignment horizontal="center" vertical="center"/>
      <protection locked="0"/>
    </xf>
    <xf numFmtId="0" fontId="10" fillId="0" borderId="72" xfId="62" applyNumberFormat="1" applyFont="1" applyBorder="1" applyAlignment="1" applyProtection="1">
      <alignment horizontal="center" vertical="center"/>
      <protection locked="0"/>
    </xf>
    <xf numFmtId="0" fontId="7" fillId="0" borderId="58" xfId="62" applyFont="1" applyBorder="1" applyAlignment="1" applyProtection="1">
      <alignment horizontal="center"/>
      <protection locked="0"/>
    </xf>
    <xf numFmtId="0" fontId="10" fillId="0" borderId="34" xfId="62" applyNumberFormat="1" applyFont="1" applyBorder="1" applyAlignment="1" applyProtection="1">
      <alignment horizontal="center" vertical="center"/>
      <protection locked="0"/>
    </xf>
    <xf numFmtId="0" fontId="7" fillId="0" borderId="0" xfId="62" applyFont="1" applyBorder="1" applyAlignment="1" applyProtection="1">
      <alignment horizontal="center"/>
      <protection locked="0"/>
    </xf>
    <xf numFmtId="0" fontId="7" fillId="0" borderId="48" xfId="62" applyFont="1" applyBorder="1" applyAlignment="1" applyProtection="1">
      <alignment horizontal="center"/>
      <protection locked="0"/>
    </xf>
    <xf numFmtId="0" fontId="7" fillId="0" borderId="39" xfId="62" applyFont="1" applyBorder="1" applyAlignment="1" applyProtection="1">
      <alignment horizontal="center"/>
      <protection locked="0"/>
    </xf>
    <xf numFmtId="49" fontId="7" fillId="0" borderId="71" xfId="62" applyNumberFormat="1" applyFont="1" applyBorder="1" applyAlignment="1" applyProtection="1">
      <alignment horizontal="center" vertical="center"/>
      <protection locked="0"/>
    </xf>
    <xf numFmtId="49" fontId="7" fillId="0" borderId="15" xfId="62" applyNumberFormat="1" applyFont="1" applyBorder="1" applyAlignment="1" applyProtection="1">
      <alignment horizontal="center" vertical="center"/>
      <protection locked="0"/>
    </xf>
    <xf numFmtId="176" fontId="10" fillId="36" borderId="31" xfId="64" applyNumberFormat="1" applyFont="1" applyFill="1" applyBorder="1" applyAlignment="1">
      <alignment horizontal="right" vertical="center"/>
      <protection/>
    </xf>
    <xf numFmtId="0" fontId="10" fillId="36" borderId="18" xfId="64" applyFont="1" applyFill="1" applyBorder="1" applyAlignment="1">
      <alignment horizontal="right" vertical="center"/>
      <protection/>
    </xf>
    <xf numFmtId="176" fontId="10" fillId="0" borderId="70" xfId="64" applyNumberFormat="1" applyFont="1" applyBorder="1" applyAlignment="1" applyProtection="1">
      <alignment horizontal="right" vertical="center"/>
      <protection locked="0"/>
    </xf>
    <xf numFmtId="176" fontId="10" fillId="0" borderId="59" xfId="64" applyNumberFormat="1" applyFont="1" applyBorder="1" applyAlignment="1" applyProtection="1">
      <alignment horizontal="right" vertical="center"/>
      <protection locked="0"/>
    </xf>
    <xf numFmtId="49" fontId="7" fillId="0" borderId="32" xfId="64" applyNumberFormat="1" applyFont="1" applyBorder="1" applyAlignment="1" applyProtection="1">
      <alignment horizontal="center" vertical="center"/>
      <protection locked="0"/>
    </xf>
    <xf numFmtId="49" fontId="7" fillId="0" borderId="74" xfId="64" applyNumberFormat="1" applyFont="1" applyBorder="1" applyAlignment="1" applyProtection="1">
      <alignment horizontal="center" vertical="center"/>
      <protection locked="0"/>
    </xf>
    <xf numFmtId="49" fontId="7" fillId="0" borderId="73" xfId="64" applyNumberFormat="1" applyFont="1" applyBorder="1" applyAlignment="1" applyProtection="1">
      <alignment horizontal="center" vertical="center"/>
      <protection locked="0"/>
    </xf>
    <xf numFmtId="49" fontId="4" fillId="0" borderId="72" xfId="64" applyNumberFormat="1" applyFont="1" applyBorder="1" applyAlignment="1" applyProtection="1">
      <alignment horizontal="center" vertical="center"/>
      <protection locked="0"/>
    </xf>
    <xf numFmtId="49" fontId="4" fillId="0" borderId="58" xfId="64" applyNumberFormat="1" applyFont="1" applyBorder="1" applyAlignment="1" applyProtection="1">
      <alignment horizontal="center" vertical="center"/>
      <protection locked="0"/>
    </xf>
    <xf numFmtId="49" fontId="4" fillId="0" borderId="48" xfId="64" applyNumberFormat="1" applyFont="1" applyBorder="1" applyAlignment="1" applyProtection="1">
      <alignment horizontal="center" vertical="center"/>
      <protection locked="0"/>
    </xf>
    <xf numFmtId="49" fontId="4" fillId="0" borderId="39" xfId="64" applyNumberFormat="1" applyFont="1" applyBorder="1" applyAlignment="1" applyProtection="1">
      <alignment horizontal="center" vertical="center"/>
      <protection locked="0"/>
    </xf>
    <xf numFmtId="0" fontId="7" fillId="0" borderId="32" xfId="64" applyFont="1" applyBorder="1" applyAlignment="1" applyProtection="1">
      <alignment horizontal="center" vertical="center"/>
      <protection locked="0"/>
    </xf>
    <xf numFmtId="0" fontId="7" fillId="0" borderId="74" xfId="64" applyFont="1" applyBorder="1" applyAlignment="1" applyProtection="1">
      <alignment horizontal="center" vertical="center"/>
      <protection locked="0"/>
    </xf>
    <xf numFmtId="0" fontId="10" fillId="0" borderId="72" xfId="64" applyFont="1" applyBorder="1" applyAlignment="1" applyProtection="1">
      <alignment horizontal="center" vertical="center"/>
      <protection locked="0"/>
    </xf>
    <xf numFmtId="0" fontId="7" fillId="0" borderId="45" xfId="64" applyFont="1" applyBorder="1" applyAlignment="1" applyProtection="1">
      <alignment horizontal="center" vertical="center"/>
      <protection locked="0"/>
    </xf>
    <xf numFmtId="0" fontId="7" fillId="0" borderId="48" xfId="64" applyFont="1" applyBorder="1" applyAlignment="1" applyProtection="1">
      <alignment horizontal="center" vertical="center"/>
      <protection locked="0"/>
    </xf>
    <xf numFmtId="0" fontId="7" fillId="0" borderId="44" xfId="64" applyFont="1" applyBorder="1" applyAlignment="1" applyProtection="1">
      <alignment horizontal="center" vertical="center"/>
      <protection locked="0"/>
    </xf>
    <xf numFmtId="49" fontId="4" fillId="0" borderId="72" xfId="63" applyNumberFormat="1" applyFont="1" applyBorder="1" applyAlignment="1" applyProtection="1">
      <alignment horizontal="center" vertical="center"/>
      <protection locked="0"/>
    </xf>
    <xf numFmtId="49" fontId="4" fillId="0" borderId="58" xfId="63" applyNumberFormat="1" applyFont="1" applyBorder="1" applyAlignment="1" applyProtection="1">
      <alignment horizontal="center" vertical="center"/>
      <protection locked="0"/>
    </xf>
    <xf numFmtId="49" fontId="4" fillId="0" borderId="48" xfId="63" applyNumberFormat="1" applyFont="1" applyBorder="1" applyAlignment="1" applyProtection="1">
      <alignment horizontal="center" vertical="center"/>
      <protection locked="0"/>
    </xf>
    <xf numFmtId="49" fontId="4" fillId="0" borderId="39" xfId="63" applyNumberFormat="1" applyFont="1" applyBorder="1" applyAlignment="1" applyProtection="1">
      <alignment horizontal="center" vertical="center"/>
      <protection locked="0"/>
    </xf>
    <xf numFmtId="0" fontId="10" fillId="0" borderId="72" xfId="63" applyNumberFormat="1" applyFont="1" applyBorder="1" applyAlignment="1" applyProtection="1">
      <alignment horizontal="center" vertical="center"/>
      <protection locked="0"/>
    </xf>
    <xf numFmtId="0" fontId="7" fillId="0" borderId="45" xfId="63" applyFont="1" applyBorder="1" applyAlignment="1" applyProtection="1">
      <alignment horizontal="center" vertical="center"/>
      <protection locked="0"/>
    </xf>
    <xf numFmtId="0" fontId="7" fillId="0" borderId="48" xfId="63" applyFont="1" applyBorder="1" applyAlignment="1" applyProtection="1">
      <alignment horizontal="center" vertical="center"/>
      <protection locked="0"/>
    </xf>
    <xf numFmtId="0" fontId="7" fillId="0" borderId="44" xfId="63" applyFont="1" applyBorder="1" applyAlignment="1" applyProtection="1">
      <alignment horizontal="center" vertical="center"/>
      <protection locked="0"/>
    </xf>
    <xf numFmtId="176" fontId="10" fillId="33" borderId="31" xfId="63" applyNumberFormat="1" applyFont="1" applyFill="1" applyBorder="1" applyAlignment="1">
      <alignment vertical="center"/>
      <protection/>
    </xf>
    <xf numFmtId="0" fontId="7" fillId="33" borderId="18" xfId="63" applyFont="1" applyFill="1" applyBorder="1" applyAlignment="1">
      <alignment vertical="center"/>
      <protection/>
    </xf>
    <xf numFmtId="176" fontId="10" fillId="0" borderId="70" xfId="63" applyNumberFormat="1" applyFont="1" applyBorder="1" applyAlignment="1" applyProtection="1">
      <alignment horizontal="right" vertical="center"/>
      <protection locked="0"/>
    </xf>
    <xf numFmtId="0" fontId="10" fillId="0" borderId="59" xfId="63" applyFont="1" applyBorder="1" applyAlignment="1" applyProtection="1">
      <alignment horizontal="right" vertical="center"/>
      <protection locked="0"/>
    </xf>
    <xf numFmtId="49" fontId="7" fillId="0" borderId="73" xfId="63" applyNumberFormat="1" applyFont="1" applyBorder="1" applyAlignment="1" applyProtection="1">
      <alignment horizontal="center" vertical="center"/>
      <protection locked="0"/>
    </xf>
    <xf numFmtId="49" fontId="7" fillId="0" borderId="74" xfId="63" applyNumberFormat="1" applyFont="1" applyBorder="1" applyAlignment="1" applyProtection="1">
      <alignment horizontal="center" vertical="center"/>
      <protection locked="0"/>
    </xf>
    <xf numFmtId="49" fontId="7" fillId="0" borderId="32" xfId="63" applyNumberFormat="1" applyFont="1" applyBorder="1" applyAlignment="1" applyProtection="1">
      <alignment horizontal="center" vertical="center"/>
      <protection locked="0"/>
    </xf>
    <xf numFmtId="49" fontId="7" fillId="0" borderId="44" xfId="63" applyNumberFormat="1" applyFont="1" applyBorder="1" applyAlignment="1" applyProtection="1">
      <alignment horizontal="center" vertical="center"/>
      <protection locked="0"/>
    </xf>
    <xf numFmtId="176" fontId="64" fillId="0" borderId="60" xfId="66" applyNumberFormat="1" applyFont="1" applyFill="1" applyBorder="1" applyAlignment="1" applyProtection="1">
      <alignment horizontal="right" vertical="center"/>
      <protection locked="0"/>
    </xf>
    <xf numFmtId="0" fontId="7" fillId="0" borderId="62" xfId="0" applyFont="1" applyBorder="1" applyAlignment="1">
      <alignment horizontal="right" vertical="center"/>
    </xf>
    <xf numFmtId="49" fontId="7" fillId="0" borderId="0" xfId="66" applyNumberFormat="1" applyFont="1" applyBorder="1" applyAlignment="1" applyProtection="1">
      <alignment horizontal="center" vertical="center"/>
      <protection locked="0"/>
    </xf>
    <xf numFmtId="176" fontId="7" fillId="0" borderId="73" xfId="67" applyNumberFormat="1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>
      <alignment horizontal="center" vertical="center"/>
    </xf>
    <xf numFmtId="176" fontId="65" fillId="0" borderId="48" xfId="67" applyNumberFormat="1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49" fontId="7" fillId="0" borderId="73" xfId="66" applyNumberFormat="1" applyFont="1" applyBorder="1" applyAlignment="1" applyProtection="1">
      <alignment horizontal="center" vertical="center"/>
      <protection locked="0"/>
    </xf>
    <xf numFmtId="49" fontId="7" fillId="0" borderId="74" xfId="66" applyNumberFormat="1" applyFont="1" applyBorder="1" applyAlignment="1" applyProtection="1">
      <alignment horizontal="center" vertical="center"/>
      <protection locked="0"/>
    </xf>
    <xf numFmtId="49" fontId="4" fillId="0" borderId="72" xfId="66" applyNumberFormat="1" applyFont="1" applyBorder="1" applyAlignment="1" applyProtection="1">
      <alignment horizontal="center" vertical="center"/>
      <protection locked="0"/>
    </xf>
    <xf numFmtId="49" fontId="4" fillId="0" borderId="58" xfId="66" applyNumberFormat="1" applyFont="1" applyBorder="1" applyAlignment="1" applyProtection="1">
      <alignment horizontal="center" vertical="center"/>
      <protection locked="0"/>
    </xf>
    <xf numFmtId="49" fontId="4" fillId="0" borderId="48" xfId="66" applyNumberFormat="1" applyFont="1" applyBorder="1" applyAlignment="1" applyProtection="1">
      <alignment horizontal="center" vertical="center"/>
      <protection locked="0"/>
    </xf>
    <xf numFmtId="49" fontId="4" fillId="0" borderId="39" xfId="66" applyNumberFormat="1" applyFont="1" applyBorder="1" applyAlignment="1" applyProtection="1">
      <alignment horizontal="center" vertical="center"/>
      <protection locked="0"/>
    </xf>
    <xf numFmtId="49" fontId="10" fillId="0" borderId="72" xfId="66" applyNumberFormat="1" applyFont="1" applyBorder="1" applyAlignment="1" applyProtection="1">
      <alignment horizontal="center" vertical="center"/>
      <protection locked="0"/>
    </xf>
    <xf numFmtId="49" fontId="10" fillId="0" borderId="45" xfId="66" applyNumberFormat="1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 horizontal="center" vertical="center"/>
    </xf>
    <xf numFmtId="176" fontId="10" fillId="36" borderId="31" xfId="66" applyNumberFormat="1" applyFont="1" applyFill="1" applyBorder="1" applyAlignment="1">
      <alignment horizontal="right" vertical="center"/>
      <protection/>
    </xf>
    <xf numFmtId="0" fontId="7" fillId="36" borderId="18" xfId="0" applyFont="1" applyFill="1" applyBorder="1" applyAlignment="1">
      <alignment horizontal="right" vertical="center"/>
    </xf>
    <xf numFmtId="49" fontId="7" fillId="0" borderId="34" xfId="66" applyNumberFormat="1" applyFont="1" applyBorder="1" applyAlignment="1" applyProtection="1">
      <alignment horizontal="center" vertical="center"/>
      <protection/>
    </xf>
    <xf numFmtId="49" fontId="7" fillId="0" borderId="0" xfId="66" applyNumberFormat="1" applyFont="1" applyBorder="1" applyAlignment="1" applyProtection="1">
      <alignment horizontal="center" vertical="center"/>
      <protection/>
    </xf>
    <xf numFmtId="49" fontId="7" fillId="0" borderId="73" xfId="65" applyNumberFormat="1" applyFont="1" applyBorder="1" applyAlignment="1" applyProtection="1">
      <alignment horizontal="center" vertical="center"/>
      <protection locked="0"/>
    </xf>
    <xf numFmtId="49" fontId="7" fillId="0" borderId="74" xfId="65" applyNumberFormat="1" applyFont="1" applyBorder="1" applyAlignment="1" applyProtection="1">
      <alignment horizontal="center" vertical="center"/>
      <protection locked="0"/>
    </xf>
    <xf numFmtId="49" fontId="4" fillId="0" borderId="72" xfId="65" applyNumberFormat="1" applyFont="1" applyBorder="1" applyAlignment="1" applyProtection="1">
      <alignment horizontal="center" vertical="center"/>
      <protection locked="0"/>
    </xf>
    <xf numFmtId="49" fontId="4" fillId="0" borderId="58" xfId="65" applyNumberFormat="1" applyFont="1" applyBorder="1" applyAlignment="1" applyProtection="1">
      <alignment horizontal="center" vertical="center"/>
      <protection locked="0"/>
    </xf>
    <xf numFmtId="49" fontId="4" fillId="0" borderId="60" xfId="65" applyNumberFormat="1" applyFont="1" applyBorder="1" applyAlignment="1" applyProtection="1">
      <alignment horizontal="center" vertical="center"/>
      <protection locked="0"/>
    </xf>
    <xf numFmtId="49" fontId="4" fillId="0" borderId="48" xfId="65" applyNumberFormat="1" applyFont="1" applyBorder="1" applyAlignment="1" applyProtection="1">
      <alignment horizontal="center" vertical="center"/>
      <protection locked="0"/>
    </xf>
    <xf numFmtId="49" fontId="4" fillId="0" borderId="39" xfId="65" applyNumberFormat="1" applyFont="1" applyBorder="1" applyAlignment="1" applyProtection="1">
      <alignment horizontal="center" vertical="center"/>
      <protection locked="0"/>
    </xf>
    <xf numFmtId="49" fontId="4" fillId="0" borderId="62" xfId="65" applyNumberFormat="1" applyFont="1" applyBorder="1" applyAlignment="1" applyProtection="1">
      <alignment horizontal="center" vertical="center"/>
      <protection locked="0"/>
    </xf>
    <xf numFmtId="0" fontId="10" fillId="0" borderId="72" xfId="65" applyFont="1" applyBorder="1" applyAlignment="1" applyProtection="1">
      <alignment horizontal="center" vertical="center"/>
      <protection locked="0"/>
    </xf>
    <xf numFmtId="0" fontId="7" fillId="0" borderId="58" xfId="65" applyFont="1" applyBorder="1" applyAlignment="1" applyProtection="1">
      <alignment horizontal="center" vertical="center"/>
      <protection locked="0"/>
    </xf>
    <xf numFmtId="0" fontId="7" fillId="0" borderId="48" xfId="65" applyFont="1" applyBorder="1" applyAlignment="1" applyProtection="1">
      <alignment horizontal="center" vertical="center"/>
      <protection locked="0"/>
    </xf>
    <xf numFmtId="0" fontId="7" fillId="0" borderId="39" xfId="65" applyFont="1" applyBorder="1" applyAlignment="1" applyProtection="1">
      <alignment horizontal="center" vertical="center"/>
      <protection locked="0"/>
    </xf>
    <xf numFmtId="176" fontId="10" fillId="33" borderId="35" xfId="65" applyNumberFormat="1" applyFont="1" applyFill="1" applyBorder="1" applyAlignment="1">
      <alignment vertical="center"/>
      <protection/>
    </xf>
    <xf numFmtId="0" fontId="7" fillId="33" borderId="30" xfId="65" applyFont="1" applyFill="1" applyBorder="1" applyAlignment="1">
      <alignment vertical="center"/>
      <protection/>
    </xf>
    <xf numFmtId="176" fontId="10" fillId="0" borderId="70" xfId="65" applyNumberFormat="1" applyFont="1" applyBorder="1" applyAlignment="1" applyProtection="1">
      <alignment horizontal="right" vertical="center"/>
      <protection locked="0"/>
    </xf>
    <xf numFmtId="176" fontId="10" fillId="0" borderId="59" xfId="65" applyNumberFormat="1" applyFont="1" applyBorder="1" applyAlignment="1" applyProtection="1">
      <alignment horizontal="right" vertical="center"/>
      <protection locked="0"/>
    </xf>
    <xf numFmtId="0" fontId="14" fillId="0" borderId="72" xfId="65" applyFont="1" applyBorder="1" applyAlignment="1" applyProtection="1">
      <alignment horizontal="center" vertical="center" wrapText="1"/>
      <protection locked="0"/>
    </xf>
    <xf numFmtId="0" fontId="14" fillId="0" borderId="58" xfId="65" applyFont="1" applyBorder="1" applyAlignment="1" applyProtection="1">
      <alignment horizontal="center" vertical="center" wrapText="1"/>
      <protection locked="0"/>
    </xf>
    <xf numFmtId="0" fontId="14" fillId="0" borderId="48" xfId="65" applyFont="1" applyBorder="1" applyAlignment="1" applyProtection="1">
      <alignment horizontal="center" vertical="center" wrapText="1"/>
      <protection locked="0"/>
    </xf>
    <xf numFmtId="0" fontId="14" fillId="0" borderId="39" xfId="65" applyFont="1" applyBorder="1" applyAlignment="1" applyProtection="1">
      <alignment horizontal="center" vertical="center" wrapText="1"/>
      <protection locked="0"/>
    </xf>
    <xf numFmtId="0" fontId="10" fillId="0" borderId="72" xfId="65" applyNumberFormat="1" applyFont="1" applyBorder="1" applyAlignment="1" applyProtection="1">
      <alignment horizontal="center" vertical="center"/>
      <protection locked="0"/>
    </xf>
    <xf numFmtId="0" fontId="10" fillId="0" borderId="59" xfId="65" applyFont="1" applyBorder="1" applyAlignment="1" applyProtection="1">
      <alignment horizontal="right" vertical="center"/>
      <protection locked="0"/>
    </xf>
    <xf numFmtId="38" fontId="10" fillId="33" borderId="31" xfId="65" applyNumberFormat="1" applyFont="1" applyFill="1" applyBorder="1" applyAlignment="1" applyProtection="1">
      <alignment horizontal="right" vertical="center"/>
      <protection/>
    </xf>
    <xf numFmtId="0" fontId="10" fillId="33" borderId="18" xfId="65" applyFont="1" applyFill="1" applyBorder="1" applyAlignment="1" applyProtection="1">
      <alignment horizontal="right" vertical="center"/>
      <protection/>
    </xf>
    <xf numFmtId="38" fontId="10" fillId="0" borderId="70" xfId="65" applyNumberFormat="1" applyFont="1" applyBorder="1" applyAlignment="1" applyProtection="1">
      <alignment horizontal="right" vertical="center"/>
      <protection locked="0"/>
    </xf>
    <xf numFmtId="176" fontId="10" fillId="36" borderId="35" xfId="65" applyNumberFormat="1" applyFont="1" applyFill="1" applyBorder="1" applyAlignment="1">
      <alignment vertical="center"/>
      <protection/>
    </xf>
    <xf numFmtId="0" fontId="7" fillId="36" borderId="30" xfId="65" applyFont="1" applyFill="1" applyBorder="1" applyAlignment="1">
      <alignment vertical="center"/>
      <protection/>
    </xf>
    <xf numFmtId="17" fontId="17" fillId="0" borderId="34" xfId="0" applyNumberFormat="1" applyFont="1" applyBorder="1" applyAlignment="1">
      <alignment horizontal="center" vertical="center"/>
    </xf>
    <xf numFmtId="17" fontId="17" fillId="0" borderId="48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17" fontId="17" fillId="0" borderId="72" xfId="0" applyNumberFormat="1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0" borderId="72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標準_Sheet3" xfId="63"/>
    <cellStyle name="標準_Sheet4" xfId="64"/>
    <cellStyle name="標準_Sheet5" xfId="65"/>
    <cellStyle name="標準_Sheet6" xfId="66"/>
    <cellStyle name="標準_河西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1.00390625" style="0" customWidth="1"/>
    <col min="2" max="2" width="27.75390625" style="0" customWidth="1"/>
    <col min="3" max="3" width="11.50390625" style="0" customWidth="1"/>
    <col min="4" max="4" width="20.50390625" style="0" customWidth="1"/>
    <col min="5" max="5" width="16.00390625" style="0" customWidth="1"/>
    <col min="6" max="6" width="16.375" style="0" customWidth="1"/>
  </cols>
  <sheetData>
    <row r="1" spans="1:6" ht="30.75" customHeight="1" thickBot="1">
      <c r="A1" s="319" t="s">
        <v>422</v>
      </c>
      <c r="B1" s="319"/>
      <c r="D1" s="84" t="s">
        <v>308</v>
      </c>
      <c r="E1" s="320">
        <f ca="1">NOW()</f>
        <v>43082.730611921295</v>
      </c>
      <c r="F1" s="320"/>
    </row>
    <row r="2" spans="1:5" ht="25.5" customHeight="1" thickBot="1" thickTop="1">
      <c r="A2" s="85" t="s">
        <v>424</v>
      </c>
      <c r="B2" s="86"/>
      <c r="D2" s="87" t="s">
        <v>426</v>
      </c>
      <c r="E2" s="88"/>
    </row>
    <row r="3" spans="1:5" ht="23.25" customHeight="1" thickBot="1">
      <c r="A3" s="85" t="s">
        <v>423</v>
      </c>
      <c r="B3" s="86"/>
      <c r="C3" s="280" t="s">
        <v>415</v>
      </c>
      <c r="D3" s="87" t="s">
        <v>425</v>
      </c>
      <c r="E3" s="88"/>
    </row>
    <row r="4" spans="1:6" ht="21">
      <c r="A4" s="85" t="s">
        <v>309</v>
      </c>
      <c r="B4" s="86"/>
      <c r="D4" s="138" t="s">
        <v>324</v>
      </c>
      <c r="E4" s="321"/>
      <c r="F4" s="321"/>
    </row>
    <row r="5" spans="1:6" ht="37.5" customHeight="1">
      <c r="A5" s="89" t="s">
        <v>310</v>
      </c>
      <c r="D5" s="87"/>
      <c r="E5" s="90"/>
      <c r="F5" s="91"/>
    </row>
    <row r="6" spans="1:6" ht="26.25" customHeight="1">
      <c r="A6" s="89"/>
      <c r="D6" s="87"/>
      <c r="E6" s="90"/>
      <c r="F6" s="91"/>
    </row>
    <row r="7" spans="1:6" ht="30" customHeight="1">
      <c r="A7" s="92" t="s">
        <v>311</v>
      </c>
      <c r="B7" s="313" t="s">
        <v>312</v>
      </c>
      <c r="C7" s="314"/>
      <c r="D7" s="93" t="s">
        <v>313</v>
      </c>
      <c r="E7" s="313" t="s">
        <v>314</v>
      </c>
      <c r="F7" s="314"/>
    </row>
    <row r="8" spans="1:6" ht="31.5" customHeight="1">
      <c r="A8" s="94"/>
      <c r="B8" s="186"/>
      <c r="C8" s="95" t="s">
        <v>315</v>
      </c>
      <c r="D8" s="96"/>
      <c r="E8" s="97">
        <f>'海南・岩出'!H44</f>
        <v>0</v>
      </c>
      <c r="F8" s="98" t="s">
        <v>316</v>
      </c>
    </row>
    <row r="9" spans="1:6" ht="31.5" customHeight="1">
      <c r="A9" s="92" t="s">
        <v>317</v>
      </c>
      <c r="B9" s="313" t="s">
        <v>318</v>
      </c>
      <c r="C9" s="314"/>
      <c r="D9" s="93" t="s">
        <v>319</v>
      </c>
      <c r="E9" s="313" t="s">
        <v>320</v>
      </c>
      <c r="F9" s="314"/>
    </row>
    <row r="10" spans="1:6" ht="39" customHeight="1">
      <c r="A10" s="306"/>
      <c r="B10" s="187"/>
      <c r="C10" s="183"/>
      <c r="D10" s="99"/>
      <c r="E10" s="100">
        <f>D10*E8</f>
        <v>0</v>
      </c>
      <c r="F10" s="101" t="s">
        <v>321</v>
      </c>
    </row>
    <row r="11" spans="1:6" ht="34.5" customHeight="1">
      <c r="A11" s="102" t="s">
        <v>322</v>
      </c>
      <c r="B11" s="315" t="s">
        <v>323</v>
      </c>
      <c r="C11" s="315"/>
      <c r="D11" s="315"/>
      <c r="E11" s="315"/>
      <c r="F11" s="316"/>
    </row>
    <row r="12" spans="1:6" ht="114" customHeight="1">
      <c r="A12" s="103"/>
      <c r="B12" s="317"/>
      <c r="C12" s="317"/>
      <c r="D12" s="317"/>
      <c r="E12" s="317"/>
      <c r="F12" s="318"/>
    </row>
  </sheetData>
  <sheetProtection/>
  <mergeCells count="8">
    <mergeCell ref="B9:C9"/>
    <mergeCell ref="E9:F9"/>
    <mergeCell ref="B11:F12"/>
    <mergeCell ref="A1:B1"/>
    <mergeCell ref="E1:F1"/>
    <mergeCell ref="B7:C7"/>
    <mergeCell ref="E7:F7"/>
    <mergeCell ref="E4:F4"/>
  </mergeCells>
  <printOptions/>
  <pageMargins left="0.787" right="0.787" top="0.984" bottom="0.984" header="0.512" footer="0.51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3.5"/>
  <cols>
    <col min="3" max="4" width="9.125" style="0" bestFit="1" customWidth="1"/>
    <col min="7" max="7" width="10.375" style="0" bestFit="1" customWidth="1"/>
    <col min="8" max="8" width="9.125" style="0" bestFit="1" customWidth="1"/>
  </cols>
  <sheetData>
    <row r="1" spans="1:8" ht="23.25" customHeight="1">
      <c r="A1" s="90"/>
      <c r="B1" s="90"/>
      <c r="C1" s="278">
        <v>2018</v>
      </c>
      <c r="D1" s="279">
        <v>2</v>
      </c>
      <c r="E1" s="332">
        <f>'H30.2月～配布依頼書'!B8</f>
        <v>0</v>
      </c>
      <c r="F1" s="332"/>
      <c r="G1" s="90" t="s">
        <v>315</v>
      </c>
      <c r="H1" s="90"/>
    </row>
    <row r="2" spans="1:8" ht="24.75" customHeight="1" thickBot="1">
      <c r="A2" s="90" t="s">
        <v>168</v>
      </c>
      <c r="B2" s="328">
        <f>'H30.2月～配布依頼書'!A8</f>
        <v>0</v>
      </c>
      <c r="C2" s="328"/>
      <c r="D2" s="328"/>
      <c r="E2" s="328"/>
      <c r="F2" s="328"/>
      <c r="G2" s="90"/>
      <c r="H2" s="90"/>
    </row>
    <row r="3" spans="1:8" ht="13.5">
      <c r="A3" s="90"/>
      <c r="B3" s="90"/>
      <c r="C3" s="90"/>
      <c r="D3" s="90"/>
      <c r="E3" s="90"/>
      <c r="F3" s="90"/>
      <c r="G3" s="90"/>
      <c r="H3" s="90"/>
    </row>
    <row r="4" spans="1:8" ht="19.5" customHeight="1" thickBot="1">
      <c r="A4" s="104" t="s">
        <v>167</v>
      </c>
      <c r="B4" s="326" t="s">
        <v>0</v>
      </c>
      <c r="C4" s="326"/>
      <c r="D4" s="326"/>
      <c r="E4" s="90"/>
      <c r="F4" s="90" t="s">
        <v>169</v>
      </c>
      <c r="G4" s="105">
        <f>'H30.2月～配布依頼書'!D8</f>
        <v>0</v>
      </c>
      <c r="H4" s="90"/>
    </row>
    <row r="5" spans="1:8" ht="18" thickBot="1">
      <c r="A5" s="106"/>
      <c r="B5" s="327"/>
      <c r="C5" s="327"/>
      <c r="D5" s="327"/>
      <c r="E5" s="90"/>
      <c r="F5" s="90"/>
      <c r="G5" s="90"/>
      <c r="H5" s="90"/>
    </row>
    <row r="6" spans="1:8" ht="14.25" thickBot="1">
      <c r="A6" s="90"/>
      <c r="B6" s="90"/>
      <c r="C6" s="90"/>
      <c r="D6" s="90"/>
      <c r="E6" s="329" t="s">
        <v>306</v>
      </c>
      <c r="F6" s="329"/>
      <c r="G6" s="107">
        <f>'海南・岩出'!H44</f>
        <v>0</v>
      </c>
      <c r="H6" s="90"/>
    </row>
    <row r="7" spans="1:8" ht="13.5">
      <c r="A7" s="337" t="s">
        <v>1</v>
      </c>
      <c r="B7" s="338"/>
      <c r="C7" s="338"/>
      <c r="D7" s="339"/>
      <c r="E7" s="90"/>
      <c r="F7" s="90"/>
      <c r="G7" s="90"/>
      <c r="H7" s="90"/>
    </row>
    <row r="8" spans="1:8" ht="14.25" thickBot="1">
      <c r="A8" s="340"/>
      <c r="B8" s="341"/>
      <c r="C8" s="341"/>
      <c r="D8" s="342"/>
      <c r="E8" s="143"/>
      <c r="F8" s="144"/>
      <c r="G8" s="90"/>
      <c r="H8" s="90"/>
    </row>
    <row r="9" spans="1:8" ht="19.5" customHeight="1">
      <c r="A9" s="104"/>
      <c r="B9" s="162" t="s">
        <v>107</v>
      </c>
      <c r="C9" s="1">
        <v>350</v>
      </c>
      <c r="D9" s="2">
        <f>IF(A9=$A$4,C9,"")</f>
      </c>
      <c r="E9" s="104"/>
      <c r="F9" s="162" t="s">
        <v>138</v>
      </c>
      <c r="G9" s="8">
        <v>450</v>
      </c>
      <c r="H9" s="10">
        <f aca="true" t="shared" si="0" ref="H9:H15">IF(E9=$A$4,G9,"")</f>
      </c>
    </row>
    <row r="10" spans="1:8" ht="19.5" customHeight="1">
      <c r="A10" s="104"/>
      <c r="B10" s="163" t="s">
        <v>108</v>
      </c>
      <c r="C10" s="3">
        <v>340</v>
      </c>
      <c r="D10" s="2">
        <f>IF(A10=$A$4,C10,"")</f>
      </c>
      <c r="E10" s="104"/>
      <c r="F10" s="168" t="s">
        <v>139</v>
      </c>
      <c r="G10" s="3">
        <v>460</v>
      </c>
      <c r="H10" s="2">
        <f t="shared" si="0"/>
      </c>
    </row>
    <row r="11" spans="1:8" ht="19.5" customHeight="1">
      <c r="A11" s="104"/>
      <c r="B11" s="164" t="s">
        <v>109</v>
      </c>
      <c r="C11" s="4">
        <v>250</v>
      </c>
      <c r="D11" s="2">
        <f>IF(A11=$A$4,C11,"")</f>
      </c>
      <c r="E11" s="104"/>
      <c r="F11" s="163" t="s">
        <v>140</v>
      </c>
      <c r="G11" s="3">
        <v>430</v>
      </c>
      <c r="H11" s="2">
        <f t="shared" si="0"/>
      </c>
    </row>
    <row r="12" spans="1:8" ht="19.5" customHeight="1">
      <c r="A12" s="104"/>
      <c r="B12" s="163" t="s">
        <v>110</v>
      </c>
      <c r="C12" s="3">
        <v>230</v>
      </c>
      <c r="D12" s="12">
        <f>IF(A12=$A$4,C12,"")</f>
      </c>
      <c r="E12" s="104"/>
      <c r="F12" s="163" t="s">
        <v>141</v>
      </c>
      <c r="G12" s="3">
        <v>600</v>
      </c>
      <c r="H12" s="2">
        <f t="shared" si="0"/>
      </c>
    </row>
    <row r="13" spans="1:8" ht="19.5" customHeight="1" thickBot="1">
      <c r="A13" s="104"/>
      <c r="B13" s="165" t="s">
        <v>326</v>
      </c>
      <c r="C13" s="198">
        <v>260</v>
      </c>
      <c r="D13" s="142">
        <f>IF(A13=$A$4,C13,"")</f>
      </c>
      <c r="E13" s="104"/>
      <c r="F13" s="163" t="s">
        <v>142</v>
      </c>
      <c r="G13" s="3">
        <v>500</v>
      </c>
      <c r="H13" s="2">
        <f t="shared" si="0"/>
      </c>
    </row>
    <row r="14" spans="1:8" ht="19.5" customHeight="1" thickBot="1">
      <c r="A14" s="330" t="s">
        <v>2</v>
      </c>
      <c r="B14" s="331"/>
      <c r="C14" s="6">
        <f>SUM(C9:C13)</f>
        <v>1430</v>
      </c>
      <c r="D14" s="108">
        <f>SUM(D9:D13)</f>
        <v>0</v>
      </c>
      <c r="E14" s="104"/>
      <c r="F14" s="168" t="s">
        <v>143</v>
      </c>
      <c r="G14" s="3">
        <v>630</v>
      </c>
      <c r="H14" s="12">
        <f t="shared" si="0"/>
      </c>
    </row>
    <row r="15" spans="1:8" ht="19.5" customHeight="1" thickBot="1">
      <c r="A15" s="104"/>
      <c r="B15" s="162" t="s">
        <v>111</v>
      </c>
      <c r="C15" s="1">
        <v>600</v>
      </c>
      <c r="D15" s="2">
        <f aca="true" t="shared" si="1" ref="D15:D23">IF(A15=$A$4,C15,"")</f>
      </c>
      <c r="E15" s="104"/>
      <c r="F15" s="169" t="s">
        <v>144</v>
      </c>
      <c r="G15" s="4">
        <v>590</v>
      </c>
      <c r="H15" s="2">
        <f t="shared" si="0"/>
      </c>
    </row>
    <row r="16" spans="1:8" ht="19.5" customHeight="1" thickBot="1">
      <c r="A16" s="104"/>
      <c r="B16" s="163" t="s">
        <v>112</v>
      </c>
      <c r="C16" s="3">
        <v>510</v>
      </c>
      <c r="D16" s="2">
        <f t="shared" si="1"/>
      </c>
      <c r="E16" s="330" t="s">
        <v>145</v>
      </c>
      <c r="F16" s="331"/>
      <c r="G16" s="6">
        <f>SUM(G9:G15)</f>
        <v>3660</v>
      </c>
      <c r="H16" s="277">
        <f>SUM(H9:H15)</f>
        <v>0</v>
      </c>
    </row>
    <row r="17" spans="1:8" ht="19.5" customHeight="1">
      <c r="A17" s="104"/>
      <c r="B17" s="163" t="s">
        <v>113</v>
      </c>
      <c r="C17" s="3">
        <v>270</v>
      </c>
      <c r="D17" s="2">
        <f t="shared" si="1"/>
      </c>
      <c r="E17" s="104"/>
      <c r="F17" s="162" t="s">
        <v>146</v>
      </c>
      <c r="G17" s="177">
        <v>610</v>
      </c>
      <c r="H17" s="10">
        <f aca="true" t="shared" si="2" ref="H17:H26">IF(E17=$A$4,G17,"")</f>
      </c>
    </row>
    <row r="18" spans="1:8" ht="19.5" customHeight="1">
      <c r="A18" s="104"/>
      <c r="B18" s="163" t="s">
        <v>114</v>
      </c>
      <c r="C18" s="3">
        <v>450</v>
      </c>
      <c r="D18" s="2">
        <f t="shared" si="1"/>
      </c>
      <c r="E18" s="104"/>
      <c r="F18" s="163" t="s">
        <v>147</v>
      </c>
      <c r="G18" s="11">
        <v>830</v>
      </c>
      <c r="H18" s="12">
        <f t="shared" si="2"/>
      </c>
    </row>
    <row r="19" spans="1:8" ht="19.5" customHeight="1">
      <c r="A19" s="104"/>
      <c r="B19" s="163" t="s">
        <v>115</v>
      </c>
      <c r="C19" s="3">
        <v>840</v>
      </c>
      <c r="D19" s="2">
        <f t="shared" si="1"/>
      </c>
      <c r="E19" s="104"/>
      <c r="F19" s="163" t="s">
        <v>148</v>
      </c>
      <c r="G19" s="11">
        <v>690</v>
      </c>
      <c r="H19" s="12">
        <f t="shared" si="2"/>
      </c>
    </row>
    <row r="20" spans="1:8" ht="19.5" customHeight="1">
      <c r="A20" s="104"/>
      <c r="B20" s="166" t="s">
        <v>116</v>
      </c>
      <c r="C20" s="4">
        <v>540</v>
      </c>
      <c r="D20" s="2">
        <f t="shared" si="1"/>
      </c>
      <c r="E20" s="104"/>
      <c r="F20" s="163" t="s">
        <v>149</v>
      </c>
      <c r="G20" s="11">
        <v>490</v>
      </c>
      <c r="H20" s="12">
        <f t="shared" si="2"/>
      </c>
    </row>
    <row r="21" spans="1:8" ht="19.5" customHeight="1">
      <c r="A21" s="104"/>
      <c r="B21" s="164" t="s">
        <v>117</v>
      </c>
      <c r="C21" s="4">
        <v>290</v>
      </c>
      <c r="D21" s="2">
        <f t="shared" si="1"/>
      </c>
      <c r="E21" s="104"/>
      <c r="F21" s="164" t="s">
        <v>150</v>
      </c>
      <c r="G21" s="13">
        <v>590</v>
      </c>
      <c r="H21" s="12">
        <f t="shared" si="2"/>
      </c>
    </row>
    <row r="22" spans="1:8" ht="19.5" customHeight="1">
      <c r="A22" s="104"/>
      <c r="B22" s="164" t="s">
        <v>118</v>
      </c>
      <c r="C22" s="4">
        <v>310</v>
      </c>
      <c r="D22" s="2">
        <f t="shared" si="1"/>
      </c>
      <c r="E22" s="104"/>
      <c r="F22" s="164" t="s">
        <v>152</v>
      </c>
      <c r="G22" s="13">
        <v>620</v>
      </c>
      <c r="H22" s="12">
        <f t="shared" si="2"/>
      </c>
    </row>
    <row r="23" spans="1:8" ht="19.5" customHeight="1" thickBot="1">
      <c r="A23" s="104"/>
      <c r="B23" s="167" t="s">
        <v>119</v>
      </c>
      <c r="C23" s="4">
        <v>300</v>
      </c>
      <c r="D23" s="5">
        <f t="shared" si="1"/>
      </c>
      <c r="E23" s="104"/>
      <c r="F23" s="163" t="s">
        <v>153</v>
      </c>
      <c r="G23" s="11">
        <v>300</v>
      </c>
      <c r="H23" s="12">
        <f t="shared" si="2"/>
      </c>
    </row>
    <row r="24" spans="1:8" ht="19.5" customHeight="1" thickBot="1">
      <c r="A24" s="330" t="s">
        <v>120</v>
      </c>
      <c r="B24" s="331"/>
      <c r="C24" s="6">
        <f>SUM(C15:C23)</f>
        <v>4110</v>
      </c>
      <c r="D24" s="108">
        <f>SUM(D15:D23)</f>
        <v>0</v>
      </c>
      <c r="E24" s="104"/>
      <c r="F24" s="166" t="s">
        <v>154</v>
      </c>
      <c r="G24" s="13">
        <v>250</v>
      </c>
      <c r="H24" s="12">
        <f t="shared" si="2"/>
      </c>
    </row>
    <row r="25" spans="1:8" ht="19.5" customHeight="1">
      <c r="A25" s="104"/>
      <c r="B25" s="162" t="s">
        <v>121</v>
      </c>
      <c r="C25" s="8">
        <v>450</v>
      </c>
      <c r="D25" s="2">
        <f aca="true" t="shared" si="3" ref="D25:D31">IF(A25=$A$4,C25,"")</f>
      </c>
      <c r="E25" s="104"/>
      <c r="F25" s="163" t="s">
        <v>155</v>
      </c>
      <c r="G25" s="3">
        <v>580</v>
      </c>
      <c r="H25" s="14">
        <f t="shared" si="2"/>
      </c>
    </row>
    <row r="26" spans="1:8" ht="19.5" customHeight="1" thickBot="1">
      <c r="A26" s="104"/>
      <c r="B26" s="163" t="s">
        <v>122</v>
      </c>
      <c r="C26" s="3">
        <v>530</v>
      </c>
      <c r="D26" s="2">
        <f t="shared" si="3"/>
      </c>
      <c r="E26" s="104"/>
      <c r="F26" s="200" t="s">
        <v>342</v>
      </c>
      <c r="G26" s="202">
        <v>340</v>
      </c>
      <c r="H26" s="14">
        <f t="shared" si="2"/>
      </c>
    </row>
    <row r="27" spans="1:8" ht="19.5" customHeight="1" thickBot="1">
      <c r="A27" s="104"/>
      <c r="B27" s="163" t="s">
        <v>123</v>
      </c>
      <c r="C27" s="3">
        <v>690</v>
      </c>
      <c r="D27" s="2">
        <f t="shared" si="3"/>
      </c>
      <c r="E27" s="330" t="s">
        <v>156</v>
      </c>
      <c r="F27" s="331"/>
      <c r="G27" s="15">
        <f>SUM(G17:G26)</f>
        <v>5300</v>
      </c>
      <c r="H27" s="7">
        <f>SUM(H17:H26)</f>
        <v>0</v>
      </c>
    </row>
    <row r="28" spans="1:8" ht="19.5" customHeight="1">
      <c r="A28" s="104"/>
      <c r="B28" s="168" t="s">
        <v>124</v>
      </c>
      <c r="C28" s="3">
        <v>620</v>
      </c>
      <c r="D28" s="2">
        <f t="shared" si="3"/>
      </c>
      <c r="E28" s="104"/>
      <c r="F28" s="170" t="s">
        <v>157</v>
      </c>
      <c r="G28" s="201">
        <v>620</v>
      </c>
      <c r="H28" s="2">
        <f aca="true" t="shared" si="4" ref="H28:H37">IF(E28=$A$4,G28,"")</f>
      </c>
    </row>
    <row r="29" spans="1:8" ht="19.5" customHeight="1">
      <c r="A29" s="104"/>
      <c r="B29" s="163" t="s">
        <v>125</v>
      </c>
      <c r="C29" s="3">
        <v>480</v>
      </c>
      <c r="D29" s="2">
        <f t="shared" si="3"/>
      </c>
      <c r="E29" s="104"/>
      <c r="F29" s="168" t="s">
        <v>158</v>
      </c>
      <c r="G29" s="11">
        <v>420</v>
      </c>
      <c r="H29" s="12">
        <f t="shared" si="4"/>
      </c>
    </row>
    <row r="30" spans="1:8" ht="19.5" customHeight="1">
      <c r="A30" s="104"/>
      <c r="B30" s="163" t="s">
        <v>126</v>
      </c>
      <c r="C30" s="3">
        <v>350</v>
      </c>
      <c r="D30" s="2">
        <f t="shared" si="3"/>
      </c>
      <c r="E30" s="104"/>
      <c r="F30" s="163" t="s">
        <v>159</v>
      </c>
      <c r="G30" s="11">
        <v>450</v>
      </c>
      <c r="H30" s="12">
        <f t="shared" si="4"/>
      </c>
    </row>
    <row r="31" spans="1:8" ht="19.5" customHeight="1" thickBot="1">
      <c r="A31" s="104"/>
      <c r="B31" s="167" t="s">
        <v>127</v>
      </c>
      <c r="C31" s="199">
        <v>550</v>
      </c>
      <c r="D31" s="285">
        <f t="shared" si="3"/>
      </c>
      <c r="E31" s="104"/>
      <c r="F31" s="163" t="s">
        <v>160</v>
      </c>
      <c r="G31" s="11">
        <v>440</v>
      </c>
      <c r="H31" s="12">
        <f t="shared" si="4"/>
      </c>
    </row>
    <row r="32" spans="1:8" ht="19.5" customHeight="1" thickBot="1">
      <c r="A32" s="330" t="s">
        <v>128</v>
      </c>
      <c r="B32" s="331"/>
      <c r="C32" s="9">
        <f>SUM(C25:C31)</f>
        <v>3670</v>
      </c>
      <c r="D32" s="109">
        <f>SUM(D25:D31)</f>
        <v>0</v>
      </c>
      <c r="E32" s="104"/>
      <c r="F32" s="168" t="s">
        <v>161</v>
      </c>
      <c r="G32" s="11">
        <v>670</v>
      </c>
      <c r="H32" s="12">
        <f t="shared" si="4"/>
      </c>
    </row>
    <row r="33" spans="1:8" ht="18" customHeight="1">
      <c r="A33" s="104"/>
      <c r="B33" s="162" t="s">
        <v>129</v>
      </c>
      <c r="C33" s="8">
        <v>470</v>
      </c>
      <c r="D33" s="2">
        <f aca="true" t="shared" si="5" ref="D33:D41">IF(A33=$A$4,C33,"")</f>
      </c>
      <c r="E33" s="104"/>
      <c r="F33" s="163" t="s">
        <v>162</v>
      </c>
      <c r="G33" s="11">
        <v>440</v>
      </c>
      <c r="H33" s="12">
        <f t="shared" si="4"/>
      </c>
    </row>
    <row r="34" spans="1:8" ht="18" customHeight="1">
      <c r="A34" s="104"/>
      <c r="B34" s="163" t="s">
        <v>130</v>
      </c>
      <c r="C34" s="3">
        <v>280</v>
      </c>
      <c r="D34" s="2">
        <f t="shared" si="5"/>
      </c>
      <c r="E34" s="104"/>
      <c r="F34" s="163" t="s">
        <v>163</v>
      </c>
      <c r="G34" s="11">
        <v>350</v>
      </c>
      <c r="H34" s="12">
        <f t="shared" si="4"/>
      </c>
    </row>
    <row r="35" spans="1:8" ht="18" customHeight="1">
      <c r="A35" s="104"/>
      <c r="B35" s="163" t="s">
        <v>131</v>
      </c>
      <c r="C35" s="3">
        <v>790</v>
      </c>
      <c r="D35" s="2">
        <f t="shared" si="5"/>
      </c>
      <c r="E35" s="104"/>
      <c r="F35" s="164" t="s">
        <v>164</v>
      </c>
      <c r="G35" s="13">
        <v>350</v>
      </c>
      <c r="H35" s="12">
        <f t="shared" si="4"/>
      </c>
    </row>
    <row r="36" spans="1:8" ht="18" customHeight="1">
      <c r="A36" s="104"/>
      <c r="B36" s="163" t="s">
        <v>132</v>
      </c>
      <c r="C36" s="3">
        <v>670</v>
      </c>
      <c r="D36" s="2">
        <f t="shared" si="5"/>
      </c>
      <c r="E36" s="104"/>
      <c r="F36" s="163" t="s">
        <v>165</v>
      </c>
      <c r="G36" s="11">
        <v>400</v>
      </c>
      <c r="H36" s="12">
        <f t="shared" si="4"/>
      </c>
    </row>
    <row r="37" spans="1:8" ht="18" customHeight="1" thickBot="1">
      <c r="A37" s="104"/>
      <c r="B37" s="258" t="s">
        <v>133</v>
      </c>
      <c r="C37" s="3">
        <v>370</v>
      </c>
      <c r="D37" s="2">
        <f t="shared" si="5"/>
      </c>
      <c r="E37" s="104"/>
      <c r="F37" s="167" t="s">
        <v>151</v>
      </c>
      <c r="G37" s="13">
        <v>430</v>
      </c>
      <c r="H37" s="14">
        <f t="shared" si="4"/>
      </c>
    </row>
    <row r="38" spans="1:8" ht="18" customHeight="1" thickBot="1">
      <c r="A38" s="104"/>
      <c r="B38" s="163" t="s">
        <v>134</v>
      </c>
      <c r="C38" s="3">
        <v>680</v>
      </c>
      <c r="D38" s="2">
        <f t="shared" si="5"/>
      </c>
      <c r="E38" s="330" t="s">
        <v>166</v>
      </c>
      <c r="F38" s="331"/>
      <c r="G38" s="15">
        <f>SUM(G28:G37)</f>
        <v>4570</v>
      </c>
      <c r="H38" s="7">
        <f>SUM(H28:H37)</f>
        <v>0</v>
      </c>
    </row>
    <row r="39" spans="1:8" ht="18" customHeight="1">
      <c r="A39" s="104"/>
      <c r="B39" s="163" t="s">
        <v>135</v>
      </c>
      <c r="C39" s="3">
        <v>240</v>
      </c>
      <c r="D39" s="2">
        <f t="shared" si="5"/>
      </c>
      <c r="E39" s="333" t="s">
        <v>3</v>
      </c>
      <c r="F39" s="334"/>
      <c r="G39" s="322">
        <f>C14+C24+C32+C42+G16+G27+G38</f>
        <v>26920</v>
      </c>
      <c r="H39" s="324">
        <f>D14+D24+D32+D42+H16+H27+H38</f>
        <v>0</v>
      </c>
    </row>
    <row r="40" spans="1:8" ht="18" customHeight="1" thickBot="1">
      <c r="A40" s="104"/>
      <c r="B40" s="163" t="s">
        <v>136</v>
      </c>
      <c r="C40" s="3">
        <v>330</v>
      </c>
      <c r="D40" s="12">
        <f t="shared" si="5"/>
      </c>
      <c r="E40" s="335"/>
      <c r="F40" s="336"/>
      <c r="G40" s="323"/>
      <c r="H40" s="325"/>
    </row>
    <row r="41" spans="1:8" ht="18" customHeight="1" thickBot="1">
      <c r="A41" s="104"/>
      <c r="B41" s="286" t="s">
        <v>408</v>
      </c>
      <c r="C41" s="9">
        <v>350</v>
      </c>
      <c r="D41" s="5">
        <f t="shared" si="5"/>
      </c>
      <c r="E41" s="255"/>
      <c r="F41" s="255"/>
      <c r="G41" s="256"/>
      <c r="H41" s="257"/>
    </row>
    <row r="42" spans="1:8" ht="18" thickBot="1">
      <c r="A42" s="330" t="s">
        <v>137</v>
      </c>
      <c r="B42" s="331"/>
      <c r="C42" s="9">
        <f>SUM(C33:C41)</f>
        <v>4180</v>
      </c>
      <c r="D42" s="7">
        <f>SUM(D33:D41)</f>
        <v>0</v>
      </c>
      <c r="E42" s="90"/>
      <c r="F42" s="90"/>
      <c r="H42" s="90"/>
    </row>
  </sheetData>
  <sheetProtection/>
  <mergeCells count="15">
    <mergeCell ref="E1:F1"/>
    <mergeCell ref="A42:B42"/>
    <mergeCell ref="E16:F16"/>
    <mergeCell ref="E39:F40"/>
    <mergeCell ref="A7:D8"/>
    <mergeCell ref="A14:B14"/>
    <mergeCell ref="A24:B24"/>
    <mergeCell ref="A32:B32"/>
    <mergeCell ref="G39:G40"/>
    <mergeCell ref="H39:H40"/>
    <mergeCell ref="B4:D5"/>
    <mergeCell ref="B2:F2"/>
    <mergeCell ref="E6:F6"/>
    <mergeCell ref="E27:F27"/>
    <mergeCell ref="E38:F38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7" max="8" width="10.75390625" style="0" customWidth="1"/>
  </cols>
  <sheetData>
    <row r="1" spans="1:8" ht="22.5" customHeight="1">
      <c r="A1" s="90"/>
      <c r="B1" s="90"/>
      <c r="C1" s="278">
        <v>2018</v>
      </c>
      <c r="D1" s="279">
        <v>2</v>
      </c>
      <c r="E1" s="332">
        <f>'H30.2月～配布依頼書'!B8</f>
        <v>0</v>
      </c>
      <c r="F1" s="332"/>
      <c r="G1" s="90" t="s">
        <v>315</v>
      </c>
      <c r="H1" s="90"/>
    </row>
    <row r="2" spans="1:8" ht="18" customHeight="1" thickBot="1">
      <c r="A2" s="90" t="s">
        <v>168</v>
      </c>
      <c r="B2" s="349">
        <f>'H30.2月～配布依頼書'!A8</f>
        <v>0</v>
      </c>
      <c r="C2" s="349"/>
      <c r="D2" s="349"/>
      <c r="E2" s="349"/>
      <c r="F2" s="349"/>
      <c r="G2" s="90"/>
      <c r="H2" s="90"/>
    </row>
    <row r="3" spans="1:8" ht="13.5">
      <c r="A3" s="90"/>
      <c r="B3" s="90"/>
      <c r="C3" s="90"/>
      <c r="D3" s="90"/>
      <c r="E3" s="90"/>
      <c r="F3" s="90"/>
      <c r="G3" s="90"/>
      <c r="H3" s="90"/>
    </row>
    <row r="4" spans="1:8" ht="21" customHeight="1" thickBot="1">
      <c r="A4" s="104" t="s">
        <v>167</v>
      </c>
      <c r="B4" s="326" t="s">
        <v>0</v>
      </c>
      <c r="C4" s="326"/>
      <c r="D4" s="326"/>
      <c r="E4" s="90"/>
      <c r="F4" s="90" t="s">
        <v>169</v>
      </c>
      <c r="G4" s="105">
        <f>'H30.2月～配布依頼書'!D8</f>
        <v>0</v>
      </c>
      <c r="H4" s="90"/>
    </row>
    <row r="5" spans="1:8" ht="18" thickBot="1">
      <c r="A5" s="106"/>
      <c r="B5" s="327"/>
      <c r="C5" s="327"/>
      <c r="D5" s="327"/>
      <c r="E5" s="90"/>
      <c r="F5" s="90"/>
      <c r="G5" s="90"/>
      <c r="H5" s="90"/>
    </row>
    <row r="6" spans="1:8" ht="14.25" thickBot="1">
      <c r="A6" s="90"/>
      <c r="B6" s="90"/>
      <c r="C6" s="90"/>
      <c r="D6" s="90"/>
      <c r="E6" s="329" t="s">
        <v>306</v>
      </c>
      <c r="F6" s="329"/>
      <c r="G6" s="107">
        <f>'海南・岩出'!H44</f>
        <v>0</v>
      </c>
      <c r="H6" s="90"/>
    </row>
    <row r="7" spans="1:8" ht="13.5">
      <c r="A7" s="350" t="s">
        <v>4</v>
      </c>
      <c r="B7" s="351"/>
      <c r="C7" s="351"/>
      <c r="D7" s="351"/>
      <c r="E7" s="352"/>
      <c r="F7" s="352"/>
      <c r="G7" s="352"/>
      <c r="H7" s="353"/>
    </row>
    <row r="8" spans="1:8" ht="14.25" thickBot="1">
      <c r="A8" s="354"/>
      <c r="B8" s="355"/>
      <c r="C8" s="355"/>
      <c r="D8" s="355"/>
      <c r="E8" s="356"/>
      <c r="F8" s="356"/>
      <c r="G8" s="356"/>
      <c r="H8" s="357"/>
    </row>
    <row r="9" spans="1:8" ht="19.5" customHeight="1">
      <c r="A9" s="104"/>
      <c r="B9" s="148" t="s">
        <v>5</v>
      </c>
      <c r="C9" s="16">
        <v>490</v>
      </c>
      <c r="D9" s="17">
        <f>IF(A9=$A$4,C9,"")</f>
      </c>
      <c r="E9" s="104"/>
      <c r="F9" s="114" t="s">
        <v>186</v>
      </c>
      <c r="G9" s="195">
        <v>530</v>
      </c>
      <c r="H9" s="25">
        <f aca="true" t="shared" si="0" ref="H9:H15">IF(E9=$A$4,G9,"")</f>
      </c>
    </row>
    <row r="10" spans="1:8" ht="19.5" customHeight="1">
      <c r="A10" s="104"/>
      <c r="B10" s="149" t="s">
        <v>6</v>
      </c>
      <c r="C10" s="18">
        <v>540</v>
      </c>
      <c r="D10" s="17">
        <f aca="true" t="shared" si="1" ref="D10:D17">IF(A10=$A$4,C10,"")</f>
      </c>
      <c r="E10" s="104"/>
      <c r="F10" s="111" t="s">
        <v>187</v>
      </c>
      <c r="G10" s="26">
        <v>480</v>
      </c>
      <c r="H10" s="27">
        <f t="shared" si="0"/>
      </c>
    </row>
    <row r="11" spans="1:8" ht="19.5" customHeight="1">
      <c r="A11" s="104"/>
      <c r="B11" s="149" t="s">
        <v>7</v>
      </c>
      <c r="C11" s="18">
        <v>560</v>
      </c>
      <c r="D11" s="17">
        <f t="shared" si="1"/>
      </c>
      <c r="E11" s="104"/>
      <c r="F11" s="111" t="s">
        <v>188</v>
      </c>
      <c r="G11" s="26">
        <v>580</v>
      </c>
      <c r="H11" s="27">
        <f t="shared" si="0"/>
      </c>
    </row>
    <row r="12" spans="1:8" ht="19.5" customHeight="1">
      <c r="A12" s="104"/>
      <c r="B12" s="150" t="s">
        <v>8</v>
      </c>
      <c r="C12" s="18">
        <v>480</v>
      </c>
      <c r="D12" s="17">
        <f t="shared" si="1"/>
      </c>
      <c r="E12" s="104"/>
      <c r="F12" s="111" t="s">
        <v>189</v>
      </c>
      <c r="G12" s="26">
        <v>460</v>
      </c>
      <c r="H12" s="27">
        <f t="shared" si="0"/>
      </c>
    </row>
    <row r="13" spans="1:8" ht="19.5" customHeight="1">
      <c r="A13" s="104"/>
      <c r="B13" s="149" t="s">
        <v>9</v>
      </c>
      <c r="C13" s="18">
        <v>240</v>
      </c>
      <c r="D13" s="17">
        <f t="shared" si="1"/>
      </c>
      <c r="E13" s="104"/>
      <c r="F13" s="111" t="s">
        <v>190</v>
      </c>
      <c r="G13" s="26">
        <v>550</v>
      </c>
      <c r="H13" s="27">
        <f t="shared" si="0"/>
      </c>
    </row>
    <row r="14" spans="1:8" ht="19.5" customHeight="1">
      <c r="A14" s="104"/>
      <c r="B14" s="150" t="s">
        <v>10</v>
      </c>
      <c r="C14" s="18">
        <v>270</v>
      </c>
      <c r="D14" s="17">
        <f t="shared" si="1"/>
      </c>
      <c r="E14" s="104"/>
      <c r="F14" s="111" t="s">
        <v>191</v>
      </c>
      <c r="G14" s="26">
        <v>590</v>
      </c>
      <c r="H14" s="27">
        <f t="shared" si="0"/>
      </c>
    </row>
    <row r="15" spans="1:8" ht="19.5" customHeight="1" thickBot="1">
      <c r="A15" s="104"/>
      <c r="B15" s="149" t="s">
        <v>11</v>
      </c>
      <c r="C15" s="18">
        <v>390</v>
      </c>
      <c r="D15" s="17">
        <f t="shared" si="1"/>
      </c>
      <c r="E15" s="104"/>
      <c r="F15" s="117" t="s">
        <v>192</v>
      </c>
      <c r="G15" s="196">
        <v>520</v>
      </c>
      <c r="H15" s="28">
        <f t="shared" si="0"/>
      </c>
    </row>
    <row r="16" spans="1:8" ht="19.5" customHeight="1" thickBot="1">
      <c r="A16" s="104"/>
      <c r="B16" s="149" t="s">
        <v>12</v>
      </c>
      <c r="C16" s="18">
        <v>520</v>
      </c>
      <c r="D16" s="17">
        <f t="shared" si="1"/>
      </c>
      <c r="E16" s="358" t="s">
        <v>193</v>
      </c>
      <c r="F16" s="359"/>
      <c r="G16" s="22">
        <f>SUM(G9:G15)</f>
        <v>3710</v>
      </c>
      <c r="H16" s="23">
        <f>SUM(H9:H15)</f>
        <v>0</v>
      </c>
    </row>
    <row r="17" spans="1:8" ht="19.5" customHeight="1" thickBot="1">
      <c r="A17" s="104"/>
      <c r="B17" s="151" t="s">
        <v>14</v>
      </c>
      <c r="C17" s="19">
        <v>370</v>
      </c>
      <c r="D17" s="20">
        <f t="shared" si="1"/>
      </c>
      <c r="E17" s="104"/>
      <c r="F17" s="110" t="s">
        <v>194</v>
      </c>
      <c r="G17" s="30">
        <v>360</v>
      </c>
      <c r="H17" s="31">
        <f>IF(E17=$A$4,G17,"")</f>
      </c>
    </row>
    <row r="18" spans="1:8" ht="19.5" customHeight="1" thickBot="1">
      <c r="A18" s="368" t="s">
        <v>16</v>
      </c>
      <c r="B18" s="369"/>
      <c r="C18" s="21">
        <f>SUM(C9:C17)</f>
        <v>3860</v>
      </c>
      <c r="D18" s="23">
        <f>SUM(D9:D17)</f>
        <v>0</v>
      </c>
      <c r="E18" s="104"/>
      <c r="F18" s="112" t="s">
        <v>195</v>
      </c>
      <c r="G18" s="26">
        <v>460</v>
      </c>
      <c r="H18" s="27">
        <f aca="true" t="shared" si="2" ref="H18:H24">IF(E18=$A$4,G18,"")</f>
      </c>
    </row>
    <row r="19" spans="1:8" ht="19.5" customHeight="1">
      <c r="A19" s="104"/>
      <c r="B19" s="110" t="s">
        <v>18</v>
      </c>
      <c r="C19" s="197">
        <v>430</v>
      </c>
      <c r="D19" s="17">
        <f>IF(A19=$A$4,C19,"")</f>
      </c>
      <c r="E19" s="104"/>
      <c r="F19" s="112" t="s">
        <v>196</v>
      </c>
      <c r="G19" s="26">
        <v>450</v>
      </c>
      <c r="H19" s="27">
        <f t="shared" si="2"/>
      </c>
    </row>
    <row r="20" spans="1:8" ht="19.5" customHeight="1">
      <c r="A20" s="104"/>
      <c r="B20" s="111" t="s">
        <v>20</v>
      </c>
      <c r="C20" s="18">
        <v>460</v>
      </c>
      <c r="D20" s="17">
        <f>IF(A20=$A$4,C20,"")</f>
      </c>
      <c r="E20" s="104"/>
      <c r="F20" s="111" t="s">
        <v>197</v>
      </c>
      <c r="G20" s="26">
        <v>270</v>
      </c>
      <c r="H20" s="27">
        <f t="shared" si="2"/>
      </c>
    </row>
    <row r="21" spans="1:8" ht="19.5" customHeight="1">
      <c r="A21" s="104"/>
      <c r="B21" s="111" t="s">
        <v>22</v>
      </c>
      <c r="C21" s="18">
        <v>590</v>
      </c>
      <c r="D21" s="17">
        <f>IF(A21=$A$4,C21,"")</f>
      </c>
      <c r="E21" s="104"/>
      <c r="F21" s="111" t="s">
        <v>198</v>
      </c>
      <c r="G21" s="26">
        <v>410</v>
      </c>
      <c r="H21" s="27">
        <f t="shared" si="2"/>
      </c>
    </row>
    <row r="22" spans="1:8" ht="19.5" customHeight="1">
      <c r="A22" s="104"/>
      <c r="B22" s="111" t="s">
        <v>23</v>
      </c>
      <c r="C22" s="18">
        <v>290</v>
      </c>
      <c r="D22" s="17">
        <f>IF(A22=$A$4,C22,"")</f>
      </c>
      <c r="E22" s="104"/>
      <c r="F22" s="111" t="s">
        <v>199</v>
      </c>
      <c r="G22" s="26">
        <v>320</v>
      </c>
      <c r="H22" s="27">
        <f t="shared" si="2"/>
      </c>
    </row>
    <row r="23" spans="1:8" ht="19.5" customHeight="1" thickBot="1">
      <c r="A23" s="104"/>
      <c r="B23" s="111" t="s">
        <v>170</v>
      </c>
      <c r="C23" s="18">
        <v>460</v>
      </c>
      <c r="D23" s="20">
        <f>IF(A23=$A$4,C23,"")</f>
      </c>
      <c r="E23" s="104"/>
      <c r="F23" s="115" t="s">
        <v>200</v>
      </c>
      <c r="G23" s="33">
        <v>410</v>
      </c>
      <c r="H23" s="27">
        <f t="shared" si="2"/>
      </c>
    </row>
    <row r="24" spans="1:8" ht="19.5" customHeight="1" thickBot="1">
      <c r="A24" s="368" t="s">
        <v>171</v>
      </c>
      <c r="B24" s="369"/>
      <c r="C24" s="22">
        <f>SUM(C19:C23)</f>
        <v>2230</v>
      </c>
      <c r="D24" s="23">
        <f>SUM(D19:D23)</f>
        <v>0</v>
      </c>
      <c r="E24" s="104"/>
      <c r="F24" s="113" t="s">
        <v>201</v>
      </c>
      <c r="G24" s="32">
        <v>500</v>
      </c>
      <c r="H24" s="28">
        <f t="shared" si="2"/>
      </c>
    </row>
    <row r="25" spans="1:8" ht="18" thickBot="1">
      <c r="A25" s="104"/>
      <c r="B25" s="114" t="s">
        <v>172</v>
      </c>
      <c r="C25" s="24">
        <v>660</v>
      </c>
      <c r="D25" s="25">
        <f aca="true" t="shared" si="3" ref="D25:D34">IF(A25=$A$4,C25,"")</f>
      </c>
      <c r="E25" s="358" t="s">
        <v>202</v>
      </c>
      <c r="F25" s="359"/>
      <c r="G25" s="29">
        <f>SUM(G17:G24)</f>
        <v>3180</v>
      </c>
      <c r="H25" s="23">
        <f>SUM(H17:H24)</f>
        <v>0</v>
      </c>
    </row>
    <row r="26" spans="1:8" ht="19.5" customHeight="1">
      <c r="A26" s="104"/>
      <c r="B26" s="111" t="s">
        <v>173</v>
      </c>
      <c r="C26" s="26">
        <v>540</v>
      </c>
      <c r="D26" s="27">
        <f t="shared" si="3"/>
      </c>
      <c r="E26" s="104"/>
      <c r="F26" s="111" t="s">
        <v>203</v>
      </c>
      <c r="G26" s="26">
        <v>470</v>
      </c>
      <c r="H26" s="31">
        <f aca="true" t="shared" si="4" ref="H26:H31">IF(E26=$A$4,G26,"")</f>
      </c>
    </row>
    <row r="27" spans="1:8" ht="19.5" customHeight="1">
      <c r="A27" s="104"/>
      <c r="B27" s="111" t="s">
        <v>174</v>
      </c>
      <c r="C27" s="26">
        <v>410</v>
      </c>
      <c r="D27" s="27">
        <f t="shared" si="3"/>
      </c>
      <c r="E27" s="104"/>
      <c r="F27" s="111" t="s">
        <v>13</v>
      </c>
      <c r="G27" s="26">
        <v>390</v>
      </c>
      <c r="H27" s="27">
        <f t="shared" si="4"/>
      </c>
    </row>
    <row r="28" spans="1:8" ht="19.5" customHeight="1">
      <c r="A28" s="104"/>
      <c r="B28" s="112" t="s">
        <v>175</v>
      </c>
      <c r="C28" s="26">
        <v>410</v>
      </c>
      <c r="D28" s="27">
        <f t="shared" si="3"/>
      </c>
      <c r="E28" s="104"/>
      <c r="F28" s="111" t="s">
        <v>15</v>
      </c>
      <c r="G28" s="26">
        <v>340</v>
      </c>
      <c r="H28" s="27">
        <f t="shared" si="4"/>
      </c>
    </row>
    <row r="29" spans="1:8" ht="19.5" customHeight="1">
      <c r="A29" s="104"/>
      <c r="B29" s="112" t="s">
        <v>176</v>
      </c>
      <c r="C29" s="26">
        <v>430</v>
      </c>
      <c r="D29" s="27">
        <f t="shared" si="3"/>
      </c>
      <c r="E29" s="104"/>
      <c r="F29" s="112" t="s">
        <v>17</v>
      </c>
      <c r="G29" s="26">
        <v>730</v>
      </c>
      <c r="H29" s="27">
        <f t="shared" si="4"/>
      </c>
    </row>
    <row r="30" spans="1:8" ht="19.5" customHeight="1">
      <c r="A30" s="104"/>
      <c r="B30" s="111" t="s">
        <v>177</v>
      </c>
      <c r="C30" s="26">
        <v>480</v>
      </c>
      <c r="D30" s="27">
        <f t="shared" si="3"/>
      </c>
      <c r="E30" s="104"/>
      <c r="F30" s="111" t="s">
        <v>19</v>
      </c>
      <c r="G30" s="26">
        <v>630</v>
      </c>
      <c r="H30" s="27">
        <f t="shared" si="4"/>
      </c>
    </row>
    <row r="31" spans="1:8" ht="19.5" customHeight="1" thickBot="1">
      <c r="A31" s="104"/>
      <c r="B31" s="112" t="s">
        <v>178</v>
      </c>
      <c r="C31" s="26">
        <v>430</v>
      </c>
      <c r="D31" s="27">
        <f t="shared" si="3"/>
      </c>
      <c r="E31" s="276"/>
      <c r="F31" s="283" t="s">
        <v>21</v>
      </c>
      <c r="G31" s="19">
        <v>600</v>
      </c>
      <c r="H31" s="284">
        <f t="shared" si="4"/>
      </c>
    </row>
    <row r="32" spans="1:8" ht="19.5" customHeight="1" thickBot="1">
      <c r="A32" s="104"/>
      <c r="B32" s="112" t="s">
        <v>307</v>
      </c>
      <c r="C32" s="18">
        <v>450</v>
      </c>
      <c r="D32" s="27">
        <f>IF(A32=$A$4,C32,"")</f>
      </c>
      <c r="E32" s="360" t="s">
        <v>204</v>
      </c>
      <c r="F32" s="361"/>
      <c r="G32" s="178">
        <f>SUM(G26:G31)</f>
        <v>3160</v>
      </c>
      <c r="H32" s="209">
        <f>SUM(H26:H31)</f>
        <v>0</v>
      </c>
    </row>
    <row r="33" spans="1:8" ht="19.5" customHeight="1">
      <c r="A33" s="104"/>
      <c r="B33" s="271" t="s">
        <v>351</v>
      </c>
      <c r="C33" s="26">
        <v>380</v>
      </c>
      <c r="D33" s="27">
        <f t="shared" si="3"/>
      </c>
      <c r="E33" s="362" t="s">
        <v>24</v>
      </c>
      <c r="F33" s="363"/>
      <c r="G33" s="343">
        <f>C18+C24+C35+C41+G16+G25+G32</f>
        <v>23170</v>
      </c>
      <c r="H33" s="346">
        <f>D18+D24+D35+D41+H16+H25+H32</f>
        <v>0</v>
      </c>
    </row>
    <row r="34" spans="1:8" ht="19.5" customHeight="1" thickBot="1">
      <c r="A34" s="104"/>
      <c r="B34" s="287" t="s">
        <v>409</v>
      </c>
      <c r="C34" s="33">
        <v>240</v>
      </c>
      <c r="D34" s="209">
        <f t="shared" si="3"/>
      </c>
      <c r="E34" s="364"/>
      <c r="F34" s="365"/>
      <c r="G34" s="344"/>
      <c r="H34" s="347"/>
    </row>
    <row r="35" spans="1:8" ht="19.5" customHeight="1" thickBot="1">
      <c r="A35" s="358" t="s">
        <v>179</v>
      </c>
      <c r="B35" s="359"/>
      <c r="C35" s="29">
        <f>SUM(C25:C34)</f>
        <v>4430</v>
      </c>
      <c r="D35" s="23">
        <f>SUM(D25:D34)</f>
        <v>0</v>
      </c>
      <c r="E35" s="366"/>
      <c r="F35" s="367"/>
      <c r="G35" s="345"/>
      <c r="H35" s="348"/>
    </row>
    <row r="36" spans="1:4" ht="19.5" customHeight="1">
      <c r="A36" s="104"/>
      <c r="B36" s="110" t="s">
        <v>180</v>
      </c>
      <c r="C36" s="30">
        <v>450</v>
      </c>
      <c r="D36" s="31">
        <f>IF(A36=$A$4,C36,"")</f>
      </c>
    </row>
    <row r="37" spans="1:4" ht="19.5" customHeight="1">
      <c r="A37" s="104"/>
      <c r="B37" s="111" t="s">
        <v>181</v>
      </c>
      <c r="C37" s="26">
        <v>790</v>
      </c>
      <c r="D37" s="27">
        <f>IF(A37=$A$4,C37,"")</f>
      </c>
    </row>
    <row r="38" spans="1:4" ht="19.5" customHeight="1">
      <c r="A38" s="104"/>
      <c r="B38" s="111" t="s">
        <v>182</v>
      </c>
      <c r="C38" s="26">
        <v>720</v>
      </c>
      <c r="D38" s="27">
        <f>IF(A38=$A$4,C38,"")</f>
      </c>
    </row>
    <row r="39" spans="1:4" ht="19.5" customHeight="1">
      <c r="A39" s="104"/>
      <c r="B39" s="111" t="s">
        <v>183</v>
      </c>
      <c r="C39" s="26">
        <v>390</v>
      </c>
      <c r="D39" s="27">
        <f>IF(A39=$A$4,C39,"")</f>
      </c>
    </row>
    <row r="40" spans="1:4" ht="19.5" customHeight="1" thickBot="1">
      <c r="A40" s="104"/>
      <c r="B40" s="116" t="s">
        <v>184</v>
      </c>
      <c r="C40" s="178">
        <v>250</v>
      </c>
      <c r="D40" s="28">
        <f>IF(A40=$A$4,C40,"")</f>
      </c>
    </row>
    <row r="41" spans="1:4" ht="21.75" customHeight="1" thickBot="1">
      <c r="A41" s="358" t="s">
        <v>185</v>
      </c>
      <c r="B41" s="359"/>
      <c r="C41" s="29">
        <f>SUM(C36:C40)</f>
        <v>2600</v>
      </c>
      <c r="D41" s="23">
        <f>SUM(D36:D40)</f>
        <v>0</v>
      </c>
    </row>
  </sheetData>
  <sheetProtection/>
  <mergeCells count="15">
    <mergeCell ref="A41:B41"/>
    <mergeCell ref="E16:F16"/>
    <mergeCell ref="E25:F25"/>
    <mergeCell ref="E32:F32"/>
    <mergeCell ref="E33:F35"/>
    <mergeCell ref="A18:B18"/>
    <mergeCell ref="A24:B24"/>
    <mergeCell ref="A35:B35"/>
    <mergeCell ref="E1:F1"/>
    <mergeCell ref="G33:G35"/>
    <mergeCell ref="H33:H35"/>
    <mergeCell ref="B2:F2"/>
    <mergeCell ref="B4:D5"/>
    <mergeCell ref="E6:F6"/>
    <mergeCell ref="A7:H8"/>
  </mergeCells>
  <printOptions/>
  <pageMargins left="0.7874015748031497" right="0.7874015748031497" top="0.3" bottom="0.46" header="0.32" footer="0.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3.5"/>
  <cols>
    <col min="7" max="7" width="10.50390625" style="0" customWidth="1"/>
    <col min="8" max="8" width="9.75390625" style="0" customWidth="1"/>
  </cols>
  <sheetData>
    <row r="1" spans="1:8" ht="18.75" customHeight="1">
      <c r="A1" s="90"/>
      <c r="B1" s="90"/>
      <c r="C1" s="278">
        <v>2018</v>
      </c>
      <c r="D1" s="279">
        <v>2</v>
      </c>
      <c r="E1" s="332">
        <f>'H30.2月～配布依頼書'!B8</f>
        <v>0</v>
      </c>
      <c r="F1" s="332"/>
      <c r="G1" s="90" t="s">
        <v>315</v>
      </c>
      <c r="H1" s="90"/>
    </row>
    <row r="2" spans="1:8" ht="20.25" customHeight="1" thickBot="1">
      <c r="A2" s="90" t="s">
        <v>168</v>
      </c>
      <c r="B2" s="328">
        <f>'H30.2月～配布依頼書'!A8</f>
        <v>0</v>
      </c>
      <c r="C2" s="328"/>
      <c r="D2" s="328"/>
      <c r="E2" s="328"/>
      <c r="F2" s="328"/>
      <c r="G2" s="90"/>
      <c r="H2" s="90"/>
    </row>
    <row r="3" spans="1:8" ht="11.25" customHeight="1">
      <c r="A3" s="90"/>
      <c r="B3" s="90"/>
      <c r="C3" s="90"/>
      <c r="D3" s="90"/>
      <c r="E3" s="90"/>
      <c r="F3" s="90"/>
      <c r="G3" s="90"/>
      <c r="H3" s="90"/>
    </row>
    <row r="4" spans="1:8" ht="18.75" customHeight="1" thickBot="1">
      <c r="A4" s="104" t="s">
        <v>167</v>
      </c>
      <c r="B4" s="326" t="s">
        <v>0</v>
      </c>
      <c r="C4" s="326"/>
      <c r="D4" s="326"/>
      <c r="E4" s="90"/>
      <c r="F4" s="90" t="s">
        <v>169</v>
      </c>
      <c r="G4" s="105">
        <f>'H30.2月～配布依頼書'!D8</f>
        <v>0</v>
      </c>
      <c r="H4" s="90"/>
    </row>
    <row r="5" spans="1:8" ht="18" thickBot="1">
      <c r="A5" s="106"/>
      <c r="B5" s="327"/>
      <c r="C5" s="327"/>
      <c r="D5" s="327"/>
      <c r="E5" s="90"/>
      <c r="F5" s="90"/>
      <c r="G5" s="90"/>
      <c r="H5" s="90"/>
    </row>
    <row r="6" spans="1:8" ht="14.25" thickBot="1">
      <c r="A6" s="90"/>
      <c r="B6" s="90"/>
      <c r="C6" s="90"/>
      <c r="D6" s="90"/>
      <c r="E6" s="329" t="s">
        <v>306</v>
      </c>
      <c r="F6" s="329"/>
      <c r="G6" s="107">
        <f>'海南・岩出'!H44</f>
        <v>0</v>
      </c>
      <c r="H6" s="90"/>
    </row>
    <row r="7" spans="1:8" ht="19.5" customHeight="1">
      <c r="A7" s="377" t="s">
        <v>25</v>
      </c>
      <c r="B7" s="378"/>
      <c r="C7" s="378"/>
      <c r="D7" s="378"/>
      <c r="E7" s="352"/>
      <c r="F7" s="352"/>
      <c r="G7" s="352"/>
      <c r="H7" s="353"/>
    </row>
    <row r="8" spans="1:8" ht="8.25" customHeight="1" thickBot="1">
      <c r="A8" s="379"/>
      <c r="B8" s="380"/>
      <c r="C8" s="380"/>
      <c r="D8" s="380"/>
      <c r="E8" s="356"/>
      <c r="F8" s="356"/>
      <c r="G8" s="356"/>
      <c r="H8" s="357"/>
    </row>
    <row r="9" spans="1:8" ht="19.5" customHeight="1">
      <c r="A9" s="104"/>
      <c r="B9" s="139" t="s">
        <v>205</v>
      </c>
      <c r="C9" s="191">
        <v>220</v>
      </c>
      <c r="D9" s="17">
        <f>IF(A9=$A$4,C9,"")</f>
      </c>
      <c r="E9" s="104"/>
      <c r="F9" s="124" t="s">
        <v>242</v>
      </c>
      <c r="G9" s="179">
        <v>410</v>
      </c>
      <c r="H9" s="34">
        <f aca="true" t="shared" si="0" ref="H9:H37">IF(E9=$A$4,G9,"")</f>
      </c>
    </row>
    <row r="10" spans="1:8" ht="19.5" customHeight="1">
      <c r="A10" s="104"/>
      <c r="B10" s="141" t="s">
        <v>206</v>
      </c>
      <c r="C10" s="35">
        <v>620</v>
      </c>
      <c r="D10" s="36">
        <f aca="true" t="shared" si="1" ref="D10:D46">IF(A10=$A$4,C10,"")</f>
      </c>
      <c r="E10" s="104"/>
      <c r="F10" s="118" t="s">
        <v>44</v>
      </c>
      <c r="G10" s="35">
        <v>520</v>
      </c>
      <c r="H10" s="36">
        <f t="shared" si="0"/>
      </c>
    </row>
    <row r="11" spans="1:8" ht="19.5" customHeight="1">
      <c r="A11" s="104"/>
      <c r="B11" s="141" t="s">
        <v>207</v>
      </c>
      <c r="C11" s="35">
        <v>430</v>
      </c>
      <c r="D11" s="36">
        <f t="shared" si="1"/>
      </c>
      <c r="E11" s="104"/>
      <c r="F11" s="118" t="s">
        <v>46</v>
      </c>
      <c r="G11" s="35">
        <v>590</v>
      </c>
      <c r="H11" s="36">
        <f t="shared" si="0"/>
      </c>
    </row>
    <row r="12" spans="1:8" ht="19.5" customHeight="1">
      <c r="A12" s="104"/>
      <c r="B12" s="145" t="s">
        <v>208</v>
      </c>
      <c r="C12" s="35">
        <v>300</v>
      </c>
      <c r="D12" s="36">
        <f t="shared" si="1"/>
      </c>
      <c r="E12" s="104"/>
      <c r="F12" s="118" t="s">
        <v>48</v>
      </c>
      <c r="G12" s="35">
        <v>300</v>
      </c>
      <c r="H12" s="36">
        <f t="shared" si="0"/>
      </c>
    </row>
    <row r="13" spans="1:8" ht="19.5" customHeight="1">
      <c r="A13" s="104"/>
      <c r="B13" s="141" t="s">
        <v>209</v>
      </c>
      <c r="C13" s="35">
        <v>370</v>
      </c>
      <c r="D13" s="36">
        <f t="shared" si="1"/>
      </c>
      <c r="E13" s="104"/>
      <c r="F13" s="118" t="s">
        <v>50</v>
      </c>
      <c r="G13" s="35">
        <v>450</v>
      </c>
      <c r="H13" s="36">
        <f t="shared" si="0"/>
      </c>
    </row>
    <row r="14" spans="1:8" ht="19.5" customHeight="1">
      <c r="A14" s="104"/>
      <c r="B14" s="152" t="s">
        <v>210</v>
      </c>
      <c r="C14" s="37">
        <v>630</v>
      </c>
      <c r="D14" s="36">
        <f t="shared" si="1"/>
      </c>
      <c r="E14" s="104"/>
      <c r="F14" s="120" t="s">
        <v>52</v>
      </c>
      <c r="G14" s="37">
        <v>400</v>
      </c>
      <c r="H14" s="39">
        <f t="shared" si="0"/>
      </c>
    </row>
    <row r="15" spans="1:8" ht="19.5" customHeight="1" thickBot="1">
      <c r="A15" s="104"/>
      <c r="B15" s="153" t="s">
        <v>211</v>
      </c>
      <c r="C15" s="38">
        <v>290</v>
      </c>
      <c r="D15" s="39">
        <f t="shared" si="1"/>
      </c>
      <c r="E15" s="104"/>
      <c r="F15" s="290" t="s">
        <v>388</v>
      </c>
      <c r="G15" s="37">
        <v>500</v>
      </c>
      <c r="H15" s="39">
        <f t="shared" si="0"/>
      </c>
    </row>
    <row r="16" spans="1:8" ht="19.5" customHeight="1" thickBot="1">
      <c r="A16" s="376" t="s">
        <v>212</v>
      </c>
      <c r="B16" s="375"/>
      <c r="C16" s="40">
        <f>SUM(C9:C15)</f>
        <v>2860</v>
      </c>
      <c r="D16" s="41">
        <f>SUM(D9:D15)</f>
        <v>0</v>
      </c>
      <c r="E16" s="376" t="s">
        <v>53</v>
      </c>
      <c r="F16" s="375"/>
      <c r="G16" s="43">
        <f>SUM(G9:G15)</f>
        <v>3170</v>
      </c>
      <c r="H16" s="41">
        <f>SUM(H9:H15)</f>
        <v>0</v>
      </c>
    </row>
    <row r="17" spans="1:8" ht="19.5" customHeight="1">
      <c r="A17" s="104"/>
      <c r="B17" s="121" t="s">
        <v>213</v>
      </c>
      <c r="C17" s="192">
        <v>700</v>
      </c>
      <c r="D17" s="42">
        <f t="shared" si="1"/>
      </c>
      <c r="E17" s="104"/>
      <c r="F17" s="124" t="s">
        <v>243</v>
      </c>
      <c r="G17" s="44">
        <v>490</v>
      </c>
      <c r="H17" s="34">
        <f t="shared" si="0"/>
      </c>
    </row>
    <row r="18" spans="1:8" ht="19.5" customHeight="1">
      <c r="A18" s="104"/>
      <c r="B18" s="118" t="s">
        <v>214</v>
      </c>
      <c r="C18" s="35">
        <v>660</v>
      </c>
      <c r="D18" s="36">
        <f>IF(A18=$A$4,C18,"")</f>
      </c>
      <c r="E18" s="104"/>
      <c r="F18" s="118" t="s">
        <v>26</v>
      </c>
      <c r="G18" s="45">
        <v>650</v>
      </c>
      <c r="H18" s="42">
        <f t="shared" si="0"/>
      </c>
    </row>
    <row r="19" spans="1:8" ht="19.5" customHeight="1">
      <c r="A19" s="104"/>
      <c r="B19" s="118" t="s">
        <v>215</v>
      </c>
      <c r="C19" s="35">
        <v>450</v>
      </c>
      <c r="D19" s="36">
        <f t="shared" si="1"/>
      </c>
      <c r="E19" s="104"/>
      <c r="F19" s="118" t="s">
        <v>27</v>
      </c>
      <c r="G19" s="45">
        <v>520</v>
      </c>
      <c r="H19" s="42">
        <f t="shared" si="0"/>
      </c>
    </row>
    <row r="20" spans="1:8" ht="19.5" customHeight="1">
      <c r="A20" s="104"/>
      <c r="B20" s="118" t="s">
        <v>216</v>
      </c>
      <c r="C20" s="35">
        <v>400</v>
      </c>
      <c r="D20" s="36">
        <f t="shared" si="1"/>
      </c>
      <c r="E20" s="104"/>
      <c r="F20" s="118" t="s">
        <v>28</v>
      </c>
      <c r="G20" s="45">
        <v>400</v>
      </c>
      <c r="H20" s="42">
        <f t="shared" si="0"/>
      </c>
    </row>
    <row r="21" spans="1:8" ht="19.5" customHeight="1">
      <c r="A21" s="104"/>
      <c r="B21" s="118" t="s">
        <v>217</v>
      </c>
      <c r="C21" s="35">
        <v>420</v>
      </c>
      <c r="D21" s="36">
        <f t="shared" si="1"/>
      </c>
      <c r="E21" s="104"/>
      <c r="F21" s="118" t="s">
        <v>29</v>
      </c>
      <c r="G21" s="45">
        <v>410</v>
      </c>
      <c r="H21" s="42">
        <f t="shared" si="0"/>
      </c>
    </row>
    <row r="22" spans="1:8" ht="19.5" customHeight="1" thickBot="1">
      <c r="A22" s="104"/>
      <c r="B22" s="118" t="s">
        <v>218</v>
      </c>
      <c r="C22" s="35">
        <v>490</v>
      </c>
      <c r="D22" s="36">
        <f t="shared" si="1"/>
      </c>
      <c r="E22" s="104"/>
      <c r="F22" s="118" t="s">
        <v>30</v>
      </c>
      <c r="G22" s="45">
        <v>360</v>
      </c>
      <c r="H22" s="50">
        <f t="shared" si="0"/>
      </c>
    </row>
    <row r="23" spans="1:8" ht="19.5" customHeight="1" thickBot="1">
      <c r="A23" s="104"/>
      <c r="B23" s="119" t="s">
        <v>219</v>
      </c>
      <c r="C23" s="45">
        <v>340</v>
      </c>
      <c r="D23" s="36">
        <f t="shared" si="1"/>
      </c>
      <c r="E23" s="374" t="s">
        <v>245</v>
      </c>
      <c r="F23" s="375"/>
      <c r="G23" s="43">
        <f>SUM(G17:G22)</f>
        <v>2830</v>
      </c>
      <c r="H23" s="41">
        <f>SUM(H17:H22)</f>
        <v>0</v>
      </c>
    </row>
    <row r="24" spans="1:8" ht="19.5" customHeight="1" thickBot="1">
      <c r="A24" s="275"/>
      <c r="B24" s="288" t="s">
        <v>414</v>
      </c>
      <c r="C24" s="40">
        <v>280</v>
      </c>
      <c r="D24" s="50">
        <f t="shared" si="1"/>
      </c>
      <c r="E24" s="104"/>
      <c r="F24" s="123" t="s">
        <v>246</v>
      </c>
      <c r="G24" s="46">
        <v>390</v>
      </c>
      <c r="H24" s="42">
        <f t="shared" si="0"/>
      </c>
    </row>
    <row r="25" spans="1:8" ht="19.5" customHeight="1" thickBot="1">
      <c r="A25" s="376" t="s">
        <v>220</v>
      </c>
      <c r="B25" s="375"/>
      <c r="C25" s="40">
        <f>SUM(C17:C24)</f>
        <v>3740</v>
      </c>
      <c r="D25" s="41">
        <f>SUM(D17:D24)</f>
        <v>0</v>
      </c>
      <c r="E25" s="104"/>
      <c r="F25" s="123" t="s">
        <v>31</v>
      </c>
      <c r="G25" s="46">
        <v>340</v>
      </c>
      <c r="H25" s="42">
        <f t="shared" si="0"/>
      </c>
    </row>
    <row r="26" spans="1:8" ht="19.5" customHeight="1">
      <c r="A26" s="104"/>
      <c r="B26" s="118" t="s">
        <v>221</v>
      </c>
      <c r="C26" s="35">
        <v>600</v>
      </c>
      <c r="D26" s="42">
        <f t="shared" si="1"/>
      </c>
      <c r="E26" s="104"/>
      <c r="F26" s="123" t="s">
        <v>32</v>
      </c>
      <c r="G26" s="46">
        <v>570</v>
      </c>
      <c r="H26" s="42">
        <f t="shared" si="0"/>
      </c>
    </row>
    <row r="27" spans="1:8" ht="19.5" customHeight="1">
      <c r="A27" s="104"/>
      <c r="B27" s="118" t="s">
        <v>222</v>
      </c>
      <c r="C27" s="35">
        <v>660</v>
      </c>
      <c r="D27" s="36">
        <f t="shared" si="1"/>
      </c>
      <c r="E27" s="104"/>
      <c r="F27" s="123" t="s">
        <v>33</v>
      </c>
      <c r="G27" s="46">
        <v>170</v>
      </c>
      <c r="H27" s="42">
        <f t="shared" si="0"/>
      </c>
    </row>
    <row r="28" spans="1:8" ht="19.5" customHeight="1" thickBot="1">
      <c r="A28" s="104"/>
      <c r="B28" s="289" t="s">
        <v>223</v>
      </c>
      <c r="C28" s="309">
        <v>540</v>
      </c>
      <c r="D28" s="36">
        <f t="shared" si="1"/>
      </c>
      <c r="E28" s="104"/>
      <c r="F28" s="125" t="s">
        <v>34</v>
      </c>
      <c r="G28" s="180">
        <v>160</v>
      </c>
      <c r="H28" s="50">
        <f t="shared" si="0"/>
      </c>
    </row>
    <row r="29" spans="1:8" ht="19.5" customHeight="1" thickBot="1">
      <c r="A29" s="104"/>
      <c r="B29" s="118" t="s">
        <v>224</v>
      </c>
      <c r="C29" s="35">
        <v>400</v>
      </c>
      <c r="D29" s="36">
        <f t="shared" si="1"/>
      </c>
      <c r="E29" s="374" t="s">
        <v>247</v>
      </c>
      <c r="F29" s="375"/>
      <c r="G29" s="43">
        <f>SUM(G24:G28)</f>
        <v>1630</v>
      </c>
      <c r="H29" s="41">
        <f>SUM(H24:H28)</f>
        <v>0</v>
      </c>
    </row>
    <row r="30" spans="1:8" ht="19.5" customHeight="1" thickBot="1">
      <c r="A30" s="104"/>
      <c r="B30" s="118" t="s">
        <v>225</v>
      </c>
      <c r="C30" s="193">
        <v>360</v>
      </c>
      <c r="D30" s="36">
        <f t="shared" si="1"/>
      </c>
      <c r="E30" s="104"/>
      <c r="F30" s="123" t="s">
        <v>248</v>
      </c>
      <c r="G30" s="46">
        <v>350</v>
      </c>
      <c r="H30" s="42">
        <f t="shared" si="0"/>
      </c>
    </row>
    <row r="31" spans="1:8" ht="19.5" customHeight="1" thickBot="1">
      <c r="A31" s="376" t="s">
        <v>226</v>
      </c>
      <c r="B31" s="375"/>
      <c r="C31" s="307">
        <f>SUM(C26:C30)</f>
        <v>2560</v>
      </c>
      <c r="D31" s="41">
        <f>SUM(D26:D30)</f>
        <v>0</v>
      </c>
      <c r="E31" s="104"/>
      <c r="F31" s="123" t="s">
        <v>244</v>
      </c>
      <c r="G31" s="46">
        <v>280</v>
      </c>
      <c r="H31" s="42">
        <f t="shared" si="0"/>
      </c>
    </row>
    <row r="32" spans="1:8" ht="19.5" customHeight="1">
      <c r="A32" s="104"/>
      <c r="B32" s="118" t="s">
        <v>227</v>
      </c>
      <c r="C32" s="35">
        <v>350</v>
      </c>
      <c r="D32" s="42">
        <f t="shared" si="1"/>
      </c>
      <c r="E32" s="104"/>
      <c r="F32" s="123" t="s">
        <v>35</v>
      </c>
      <c r="G32" s="46">
        <v>510</v>
      </c>
      <c r="H32" s="42">
        <f t="shared" si="0"/>
      </c>
    </row>
    <row r="33" spans="1:8" ht="19.5" customHeight="1">
      <c r="A33" s="104"/>
      <c r="B33" s="118" t="s">
        <v>228</v>
      </c>
      <c r="C33" s="35">
        <v>450</v>
      </c>
      <c r="D33" s="36">
        <f t="shared" si="1"/>
      </c>
      <c r="E33" s="104"/>
      <c r="F33" s="123" t="s">
        <v>36</v>
      </c>
      <c r="G33" s="46">
        <v>390</v>
      </c>
      <c r="H33" s="42">
        <f t="shared" si="0"/>
      </c>
    </row>
    <row r="34" spans="1:8" ht="19.5" customHeight="1">
      <c r="A34" s="104"/>
      <c r="B34" s="118" t="s">
        <v>229</v>
      </c>
      <c r="C34" s="35">
        <v>570</v>
      </c>
      <c r="D34" s="36">
        <f t="shared" si="1"/>
      </c>
      <c r="E34" s="104"/>
      <c r="F34" s="125" t="s">
        <v>37</v>
      </c>
      <c r="G34" s="180">
        <v>390</v>
      </c>
      <c r="H34" s="42">
        <f t="shared" si="0"/>
      </c>
    </row>
    <row r="35" spans="1:8" ht="19.5" customHeight="1">
      <c r="A35" s="104"/>
      <c r="B35" s="118" t="s">
        <v>230</v>
      </c>
      <c r="C35" s="35">
        <v>310</v>
      </c>
      <c r="D35" s="36">
        <f t="shared" si="1"/>
      </c>
      <c r="E35" s="104"/>
      <c r="F35" s="119" t="s">
        <v>38</v>
      </c>
      <c r="G35" s="45">
        <v>330</v>
      </c>
      <c r="H35" s="42">
        <f t="shared" si="0"/>
      </c>
    </row>
    <row r="36" spans="1:8" ht="19.5" customHeight="1">
      <c r="A36" s="104"/>
      <c r="B36" s="119" t="s">
        <v>231</v>
      </c>
      <c r="C36" s="35">
        <v>320</v>
      </c>
      <c r="D36" s="36">
        <f t="shared" si="1"/>
      </c>
      <c r="E36" s="104"/>
      <c r="F36" s="118" t="s">
        <v>39</v>
      </c>
      <c r="G36" s="47">
        <v>300</v>
      </c>
      <c r="H36" s="42">
        <f t="shared" si="0"/>
      </c>
    </row>
    <row r="37" spans="1:8" ht="19.5" customHeight="1" thickBot="1">
      <c r="A37" s="104"/>
      <c r="B37" s="118" t="s">
        <v>232</v>
      </c>
      <c r="C37" s="35">
        <v>520</v>
      </c>
      <c r="D37" s="36">
        <f t="shared" si="1"/>
      </c>
      <c r="E37" s="104"/>
      <c r="F37" s="126" t="s">
        <v>40</v>
      </c>
      <c r="G37" s="180">
        <v>260</v>
      </c>
      <c r="H37" s="50">
        <f t="shared" si="0"/>
      </c>
    </row>
    <row r="38" spans="1:8" ht="19.5" customHeight="1" thickBot="1">
      <c r="A38" s="104"/>
      <c r="B38" s="122" t="s">
        <v>233</v>
      </c>
      <c r="C38" s="37">
        <v>290</v>
      </c>
      <c r="D38" s="39">
        <f t="shared" si="1"/>
      </c>
      <c r="E38" s="381" t="s">
        <v>41</v>
      </c>
      <c r="F38" s="382"/>
      <c r="G38" s="48">
        <f>SUM(G30:G37)</f>
        <v>2810</v>
      </c>
      <c r="H38" s="41">
        <f>SUM(H30:H37)</f>
        <v>0</v>
      </c>
    </row>
    <row r="39" spans="1:8" ht="19.5" customHeight="1" thickBot="1">
      <c r="A39" s="376" t="s">
        <v>234</v>
      </c>
      <c r="B39" s="375"/>
      <c r="C39" s="43">
        <f>SUM(C32:C38)</f>
        <v>2810</v>
      </c>
      <c r="D39" s="41">
        <f>SUM(D32:D38)</f>
        <v>0</v>
      </c>
      <c r="E39" s="383" t="s">
        <v>42</v>
      </c>
      <c r="F39" s="384"/>
      <c r="G39" s="370">
        <f>C16+C25+C31+C39+C47+G16+G23+G29+G38</f>
        <v>25960</v>
      </c>
      <c r="H39" s="372">
        <f>D16+D25+D31+D39+D47+H16+H23+H29+H38</f>
        <v>0</v>
      </c>
    </row>
    <row r="40" spans="1:8" ht="19.5" customHeight="1" thickBot="1">
      <c r="A40" s="104"/>
      <c r="B40" s="123" t="s">
        <v>235</v>
      </c>
      <c r="C40" s="191">
        <v>500</v>
      </c>
      <c r="D40" s="42">
        <f t="shared" si="1"/>
      </c>
      <c r="E40" s="385"/>
      <c r="F40" s="386"/>
      <c r="G40" s="371"/>
      <c r="H40" s="373"/>
    </row>
    <row r="41" spans="1:4" ht="19.5" customHeight="1">
      <c r="A41" s="104"/>
      <c r="B41" s="118" t="s">
        <v>236</v>
      </c>
      <c r="C41" s="35">
        <v>730</v>
      </c>
      <c r="D41" s="36">
        <f t="shared" si="1"/>
      </c>
    </row>
    <row r="42" spans="1:4" ht="19.5" customHeight="1">
      <c r="A42" s="104"/>
      <c r="B42" s="118" t="s">
        <v>237</v>
      </c>
      <c r="C42" s="35">
        <v>340</v>
      </c>
      <c r="D42" s="36">
        <f t="shared" si="1"/>
      </c>
    </row>
    <row r="43" spans="1:4" ht="19.5" customHeight="1">
      <c r="A43" s="104"/>
      <c r="B43" s="119" t="s">
        <v>238</v>
      </c>
      <c r="C43" s="35">
        <v>330</v>
      </c>
      <c r="D43" s="36">
        <f t="shared" si="1"/>
      </c>
    </row>
    <row r="44" spans="1:4" ht="19.5" customHeight="1">
      <c r="A44" s="104"/>
      <c r="B44" s="118" t="s">
        <v>239</v>
      </c>
      <c r="C44" s="35">
        <v>680</v>
      </c>
      <c r="D44" s="36">
        <f t="shared" si="1"/>
      </c>
    </row>
    <row r="45" spans="1:4" ht="19.5" customHeight="1">
      <c r="A45" s="104"/>
      <c r="B45" s="118" t="s">
        <v>240</v>
      </c>
      <c r="C45" s="45">
        <v>570</v>
      </c>
      <c r="D45" s="36">
        <f t="shared" si="1"/>
      </c>
    </row>
    <row r="46" spans="1:4" ht="19.5" customHeight="1" thickBot="1">
      <c r="A46" s="104"/>
      <c r="B46" s="119" t="s">
        <v>325</v>
      </c>
      <c r="C46" s="194">
        <v>400</v>
      </c>
      <c r="D46" s="50">
        <f t="shared" si="1"/>
      </c>
    </row>
    <row r="47" spans="1:4" ht="16.5" customHeight="1" thickBot="1">
      <c r="A47" s="376" t="s">
        <v>241</v>
      </c>
      <c r="B47" s="375"/>
      <c r="C47" s="49">
        <f>SUM(C40:C46)</f>
        <v>3550</v>
      </c>
      <c r="D47" s="41">
        <f>SUM(D40:D46)</f>
        <v>0</v>
      </c>
    </row>
    <row r="48" ht="19.5" customHeight="1"/>
  </sheetData>
  <sheetProtection/>
  <mergeCells count="17">
    <mergeCell ref="A47:B47"/>
    <mergeCell ref="E16:F16"/>
    <mergeCell ref="E38:F38"/>
    <mergeCell ref="E39:F40"/>
    <mergeCell ref="A16:B16"/>
    <mergeCell ref="A25:B25"/>
    <mergeCell ref="A31:B31"/>
    <mergeCell ref="E1:F1"/>
    <mergeCell ref="G39:G40"/>
    <mergeCell ref="H39:H40"/>
    <mergeCell ref="B2:F2"/>
    <mergeCell ref="B4:D5"/>
    <mergeCell ref="E6:F6"/>
    <mergeCell ref="E23:F23"/>
    <mergeCell ref="E29:F29"/>
    <mergeCell ref="A39:B39"/>
    <mergeCell ref="A7:H8"/>
  </mergeCells>
  <printOptions/>
  <pageMargins left="0.7874015748031497" right="0.7874015748031497" top="0" bottom="0" header="0.31496062992125984" footer="0.5118110236220472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G24" sqref="G24"/>
    </sheetView>
  </sheetViews>
  <sheetFormatPr defaultColWidth="9.00390625" defaultRowHeight="13.5"/>
  <cols>
    <col min="7" max="7" width="10.00390625" style="0" customWidth="1"/>
    <col min="8" max="8" width="10.50390625" style="0" customWidth="1"/>
  </cols>
  <sheetData>
    <row r="1" spans="1:8" ht="22.5" customHeight="1">
      <c r="A1" s="90"/>
      <c r="B1" s="90"/>
      <c r="C1" s="278">
        <v>2018</v>
      </c>
      <c r="D1" s="279">
        <v>2</v>
      </c>
      <c r="E1" s="332">
        <f>'H30.2月～配布依頼書'!B8</f>
        <v>0</v>
      </c>
      <c r="F1" s="332"/>
      <c r="G1" s="90" t="s">
        <v>315</v>
      </c>
      <c r="H1" s="90"/>
    </row>
    <row r="2" spans="1:8" ht="21" customHeight="1" thickBot="1">
      <c r="A2" s="90" t="s">
        <v>168</v>
      </c>
      <c r="B2" s="328">
        <f>'H30.2月～配布依頼書'!A8</f>
        <v>0</v>
      </c>
      <c r="C2" s="328"/>
      <c r="D2" s="328"/>
      <c r="E2" s="328"/>
      <c r="F2" s="328"/>
      <c r="G2" s="90"/>
      <c r="H2" s="90"/>
    </row>
    <row r="3" spans="1:8" ht="13.5">
      <c r="A3" s="90"/>
      <c r="B3" s="90"/>
      <c r="C3" s="90"/>
      <c r="D3" s="90"/>
      <c r="E3" s="90"/>
      <c r="F3" s="90"/>
      <c r="G3" s="90"/>
      <c r="H3" s="90"/>
    </row>
    <row r="4" spans="1:8" ht="18" thickBot="1">
      <c r="A4" s="104" t="s">
        <v>167</v>
      </c>
      <c r="B4" s="326" t="s">
        <v>0</v>
      </c>
      <c r="C4" s="326"/>
      <c r="D4" s="326"/>
      <c r="E4" s="90"/>
      <c r="F4" s="90" t="s">
        <v>169</v>
      </c>
      <c r="G4" s="105">
        <f>'H30.2月～配布依頼書'!D8</f>
        <v>0</v>
      </c>
      <c r="H4" s="90"/>
    </row>
    <row r="5" spans="1:8" ht="18" thickBot="1">
      <c r="A5" s="106"/>
      <c r="B5" s="327"/>
      <c r="C5" s="327"/>
      <c r="D5" s="327"/>
      <c r="E5" s="90"/>
      <c r="F5" s="90"/>
      <c r="G5" s="90"/>
      <c r="H5" s="90"/>
    </row>
    <row r="6" spans="1:8" ht="14.25" thickBot="1">
      <c r="A6" s="90"/>
      <c r="B6" s="90"/>
      <c r="C6" s="90"/>
      <c r="D6" s="90"/>
      <c r="E6" s="329" t="s">
        <v>306</v>
      </c>
      <c r="F6" s="329"/>
      <c r="G6" s="107">
        <f>'海南・岩出'!H44</f>
        <v>0</v>
      </c>
      <c r="H6" s="90"/>
    </row>
    <row r="7" spans="1:8" ht="13.5">
      <c r="A7" s="387" t="s">
        <v>43</v>
      </c>
      <c r="B7" s="388"/>
      <c r="C7" s="388"/>
      <c r="D7" s="388"/>
      <c r="E7" s="352"/>
      <c r="F7" s="352"/>
      <c r="G7" s="352"/>
      <c r="H7" s="353"/>
    </row>
    <row r="8" spans="1:8" ht="14.25" thickBot="1">
      <c r="A8" s="389"/>
      <c r="B8" s="390"/>
      <c r="C8" s="390"/>
      <c r="D8" s="390"/>
      <c r="E8" s="356"/>
      <c r="F8" s="356"/>
      <c r="G8" s="356"/>
      <c r="H8" s="357"/>
    </row>
    <row r="9" spans="1:8" ht="19.5" customHeight="1">
      <c r="A9" s="104"/>
      <c r="B9" s="154" t="s">
        <v>249</v>
      </c>
      <c r="C9" s="51">
        <v>490</v>
      </c>
      <c r="D9" s="17">
        <f>IF(A9=$A$4,C9,"")</f>
      </c>
      <c r="E9" s="104"/>
      <c r="F9" s="130" t="s">
        <v>275</v>
      </c>
      <c r="G9" s="59">
        <v>370</v>
      </c>
      <c r="H9" s="60">
        <f aca="true" t="shared" si="0" ref="H9:H14">IF(E9=$A$4,G9,"")</f>
      </c>
    </row>
    <row r="10" spans="1:8" ht="19.5" customHeight="1">
      <c r="A10" s="104"/>
      <c r="B10" s="155" t="s">
        <v>250</v>
      </c>
      <c r="C10" s="51">
        <v>410</v>
      </c>
      <c r="D10" s="52">
        <f>IF(A10=$A$4,C10,"")</f>
      </c>
      <c r="E10" s="104"/>
      <c r="F10" s="127" t="s">
        <v>276</v>
      </c>
      <c r="G10" s="64">
        <v>570</v>
      </c>
      <c r="H10" s="57">
        <f t="shared" si="0"/>
      </c>
    </row>
    <row r="11" spans="1:8" ht="19.5" customHeight="1">
      <c r="A11" s="104"/>
      <c r="B11" s="156" t="s">
        <v>251</v>
      </c>
      <c r="C11" s="53">
        <v>420</v>
      </c>
      <c r="D11" s="52">
        <f>IF(A11=$A$4,C11,"")</f>
      </c>
      <c r="E11" s="104"/>
      <c r="F11" s="128" t="s">
        <v>277</v>
      </c>
      <c r="G11" s="61">
        <v>400</v>
      </c>
      <c r="H11" s="57">
        <f t="shared" si="0"/>
      </c>
    </row>
    <row r="12" spans="1:8" ht="19.5" customHeight="1">
      <c r="A12" s="104"/>
      <c r="B12" s="156" t="s">
        <v>252</v>
      </c>
      <c r="C12" s="53">
        <v>480</v>
      </c>
      <c r="D12" s="52">
        <f>IF(A12=$A$4,C12,"")</f>
      </c>
      <c r="E12" s="104"/>
      <c r="F12" s="128" t="s">
        <v>278</v>
      </c>
      <c r="G12" s="61">
        <v>580</v>
      </c>
      <c r="H12" s="57">
        <f t="shared" si="0"/>
      </c>
    </row>
    <row r="13" spans="1:8" ht="19.5" customHeight="1" thickBot="1">
      <c r="A13" s="104"/>
      <c r="B13" s="157" t="s">
        <v>253</v>
      </c>
      <c r="C13" s="181">
        <v>600</v>
      </c>
      <c r="D13" s="54">
        <f>IF(A13=$A$4,C13,"")</f>
      </c>
      <c r="E13" s="104"/>
      <c r="F13" s="128" t="s">
        <v>279</v>
      </c>
      <c r="G13" s="61">
        <v>240</v>
      </c>
      <c r="H13" s="57">
        <f t="shared" si="0"/>
      </c>
    </row>
    <row r="14" spans="1:8" ht="19.5" customHeight="1" thickBot="1">
      <c r="A14" s="399" t="s">
        <v>254</v>
      </c>
      <c r="B14" s="400"/>
      <c r="C14" s="55">
        <f>SUM(C9:C13)</f>
        <v>2400</v>
      </c>
      <c r="D14" s="56">
        <f>SUM(D9:D13)</f>
        <v>0</v>
      </c>
      <c r="E14" s="104"/>
      <c r="F14" s="133" t="s">
        <v>280</v>
      </c>
      <c r="G14" s="63">
        <v>210</v>
      </c>
      <c r="H14" s="58">
        <f t="shared" si="0"/>
      </c>
    </row>
    <row r="15" spans="1:8" ht="19.5" customHeight="1" thickBot="1">
      <c r="A15" s="104"/>
      <c r="B15" s="130" t="s">
        <v>255</v>
      </c>
      <c r="C15" s="189">
        <v>630</v>
      </c>
      <c r="D15" s="57">
        <f aca="true" t="shared" si="1" ref="D15:D20">IF(A15=$A$4,C15,"")</f>
      </c>
      <c r="E15" s="399" t="s">
        <v>281</v>
      </c>
      <c r="F15" s="400"/>
      <c r="G15" s="63">
        <f>SUM(G9:G14)</f>
        <v>2370</v>
      </c>
      <c r="H15" s="56">
        <f>SUM(H9:H14)</f>
        <v>0</v>
      </c>
    </row>
    <row r="16" spans="1:8" ht="19.5" customHeight="1">
      <c r="A16" s="104"/>
      <c r="B16" s="131" t="s">
        <v>256</v>
      </c>
      <c r="C16" s="53">
        <v>460</v>
      </c>
      <c r="D16" s="57">
        <f t="shared" si="1"/>
      </c>
      <c r="E16" s="104"/>
      <c r="F16" s="127" t="s">
        <v>282</v>
      </c>
      <c r="G16" s="64">
        <v>350</v>
      </c>
      <c r="H16" s="57">
        <f aca="true" t="shared" si="2" ref="H16:H22">IF(E16=$A$4,G16,"")</f>
      </c>
    </row>
    <row r="17" spans="1:8" ht="19.5" customHeight="1">
      <c r="A17" s="104"/>
      <c r="B17" s="128" t="s">
        <v>257</v>
      </c>
      <c r="C17" s="53">
        <v>400</v>
      </c>
      <c r="D17" s="57">
        <f t="shared" si="1"/>
      </c>
      <c r="E17" s="104"/>
      <c r="F17" s="128" t="s">
        <v>283</v>
      </c>
      <c r="G17" s="61">
        <v>620</v>
      </c>
      <c r="H17" s="57">
        <f t="shared" si="2"/>
      </c>
    </row>
    <row r="18" spans="1:8" ht="19.5" customHeight="1">
      <c r="A18" s="104"/>
      <c r="B18" s="128" t="s">
        <v>258</v>
      </c>
      <c r="C18" s="53">
        <v>370</v>
      </c>
      <c r="D18" s="57">
        <f t="shared" si="1"/>
      </c>
      <c r="E18" s="104"/>
      <c r="F18" s="128" t="s">
        <v>284</v>
      </c>
      <c r="G18" s="61">
        <v>590</v>
      </c>
      <c r="H18" s="57">
        <f t="shared" si="2"/>
      </c>
    </row>
    <row r="19" spans="1:8" ht="19.5" customHeight="1">
      <c r="A19" s="104"/>
      <c r="B19" s="128" t="s">
        <v>259</v>
      </c>
      <c r="C19" s="53">
        <v>280</v>
      </c>
      <c r="D19" s="57">
        <f t="shared" si="1"/>
      </c>
      <c r="E19" s="104"/>
      <c r="F19" s="128" t="s">
        <v>285</v>
      </c>
      <c r="G19" s="61">
        <v>180</v>
      </c>
      <c r="H19" s="57">
        <f t="shared" si="2"/>
      </c>
    </row>
    <row r="20" spans="1:8" ht="19.5" customHeight="1" thickBot="1">
      <c r="A20" s="104"/>
      <c r="B20" s="128" t="s">
        <v>260</v>
      </c>
      <c r="C20" s="53">
        <v>320</v>
      </c>
      <c r="D20" s="58">
        <f t="shared" si="1"/>
      </c>
      <c r="E20" s="104"/>
      <c r="F20" s="128" t="s">
        <v>286</v>
      </c>
      <c r="G20" s="61">
        <v>460</v>
      </c>
      <c r="H20" s="57">
        <f t="shared" si="2"/>
      </c>
    </row>
    <row r="21" spans="1:8" ht="19.5" customHeight="1" thickBot="1">
      <c r="A21" s="399" t="s">
        <v>261</v>
      </c>
      <c r="B21" s="400"/>
      <c r="C21" s="55">
        <f>SUM(C15:C20)</f>
        <v>2460</v>
      </c>
      <c r="D21" s="56">
        <f>SUM(D15:D20)</f>
        <v>0</v>
      </c>
      <c r="E21" s="104"/>
      <c r="F21" s="128" t="s">
        <v>287</v>
      </c>
      <c r="G21" s="61">
        <v>280</v>
      </c>
      <c r="H21" s="57">
        <f t="shared" si="2"/>
      </c>
    </row>
    <row r="22" spans="1:8" ht="19.5" customHeight="1" thickBot="1">
      <c r="A22" s="104"/>
      <c r="B22" s="128" t="s">
        <v>262</v>
      </c>
      <c r="C22" s="53">
        <v>540</v>
      </c>
      <c r="D22" s="57">
        <f>IF(A22=$A$4,C22,"")</f>
      </c>
      <c r="E22" s="104"/>
      <c r="F22" s="132" t="s">
        <v>288</v>
      </c>
      <c r="G22" s="62">
        <v>320</v>
      </c>
      <c r="H22" s="58">
        <f t="shared" si="2"/>
      </c>
    </row>
    <row r="23" spans="1:8" ht="19.5" customHeight="1" thickBot="1">
      <c r="A23" s="104"/>
      <c r="B23" s="128" t="s">
        <v>263</v>
      </c>
      <c r="C23" s="53">
        <v>490</v>
      </c>
      <c r="D23" s="57">
        <f>IF(A23=$A$4,C23,"")</f>
      </c>
      <c r="E23" s="399" t="s">
        <v>289</v>
      </c>
      <c r="F23" s="400"/>
      <c r="G23" s="63">
        <f>SUM(G16:G22)</f>
        <v>2800</v>
      </c>
      <c r="H23" s="56">
        <f>SUM(H16:H22)</f>
        <v>0</v>
      </c>
    </row>
    <row r="24" spans="1:8" ht="19.5" customHeight="1">
      <c r="A24" s="104"/>
      <c r="B24" s="128" t="s">
        <v>47</v>
      </c>
      <c r="C24" s="53">
        <v>510</v>
      </c>
      <c r="D24" s="57">
        <f>IF(A24=$A$4,C24,"")</f>
      </c>
      <c r="E24" s="104"/>
      <c r="F24" s="134" t="s">
        <v>290</v>
      </c>
      <c r="G24" s="64">
        <v>520</v>
      </c>
      <c r="H24" s="57">
        <f aca="true" t="shared" si="3" ref="H24:H37">IF(E24=$A$4,G24,"")</f>
      </c>
    </row>
    <row r="25" spans="1:8" ht="19.5" customHeight="1">
      <c r="A25" s="104"/>
      <c r="B25" s="185" t="s">
        <v>49</v>
      </c>
      <c r="C25" s="181">
        <v>380</v>
      </c>
      <c r="D25" s="58">
        <f>IF(A25=$A$4,C25,"")</f>
      </c>
      <c r="E25" s="104"/>
      <c r="F25" s="128" t="s">
        <v>291</v>
      </c>
      <c r="G25" s="61">
        <v>660</v>
      </c>
      <c r="H25" s="57">
        <f t="shared" si="3"/>
      </c>
    </row>
    <row r="26" spans="1:8" ht="19.5" customHeight="1" thickBot="1">
      <c r="A26" s="104"/>
      <c r="B26" s="135" t="s">
        <v>340</v>
      </c>
      <c r="C26" s="190">
        <v>310</v>
      </c>
      <c r="D26" s="184">
        <f>IF(A26=$A$4,C26,"")</f>
      </c>
      <c r="E26" s="104"/>
      <c r="F26" s="131" t="s">
        <v>292</v>
      </c>
      <c r="G26" s="61">
        <v>470</v>
      </c>
      <c r="H26" s="57">
        <f t="shared" si="3"/>
      </c>
    </row>
    <row r="27" spans="1:8" ht="19.5" customHeight="1" thickBot="1">
      <c r="A27" s="399" t="s">
        <v>51</v>
      </c>
      <c r="B27" s="400"/>
      <c r="C27" s="55">
        <f>SUM(C22:C26)</f>
        <v>2230</v>
      </c>
      <c r="D27" s="56">
        <f>SUM(D22:D26)</f>
        <v>0</v>
      </c>
      <c r="E27" s="104"/>
      <c r="F27" s="128" t="s">
        <v>293</v>
      </c>
      <c r="G27" s="61">
        <v>400</v>
      </c>
      <c r="H27" s="57">
        <f t="shared" si="3"/>
      </c>
    </row>
    <row r="28" spans="1:8" ht="19.5" customHeight="1" thickBot="1">
      <c r="A28" s="104"/>
      <c r="B28" s="130" t="s">
        <v>264</v>
      </c>
      <c r="C28" s="59">
        <v>400</v>
      </c>
      <c r="D28" s="60">
        <f aca="true" t="shared" si="4" ref="D28:D37">IF(A28=$A$4,C28,"")</f>
      </c>
      <c r="E28" s="104"/>
      <c r="F28" s="133" t="s">
        <v>294</v>
      </c>
      <c r="G28" s="63">
        <v>240</v>
      </c>
      <c r="H28" s="58">
        <f t="shared" si="3"/>
      </c>
    </row>
    <row r="29" spans="1:8" ht="19.5" customHeight="1" thickBot="1">
      <c r="A29" s="104"/>
      <c r="B29" s="128" t="s">
        <v>265</v>
      </c>
      <c r="C29" s="61">
        <v>350</v>
      </c>
      <c r="D29" s="57">
        <f t="shared" si="4"/>
      </c>
      <c r="E29" s="401" t="s">
        <v>295</v>
      </c>
      <c r="F29" s="400"/>
      <c r="G29" s="63">
        <f>SUM(G24:G28)</f>
        <v>2290</v>
      </c>
      <c r="H29" s="56">
        <f>SUM(H24:H28)</f>
        <v>0</v>
      </c>
    </row>
    <row r="30" spans="1:8" ht="19.5" customHeight="1">
      <c r="A30" s="104"/>
      <c r="B30" s="131" t="s">
        <v>266</v>
      </c>
      <c r="C30" s="295">
        <v>430</v>
      </c>
      <c r="D30" s="57">
        <f t="shared" si="4"/>
      </c>
      <c r="E30" s="104"/>
      <c r="F30" s="134" t="s">
        <v>296</v>
      </c>
      <c r="G30" s="64">
        <v>820</v>
      </c>
      <c r="H30" s="57">
        <f t="shared" si="3"/>
      </c>
    </row>
    <row r="31" spans="1:8" ht="19.5" customHeight="1">
      <c r="A31" s="104"/>
      <c r="B31" s="128" t="s">
        <v>267</v>
      </c>
      <c r="C31" s="61">
        <v>420</v>
      </c>
      <c r="D31" s="300">
        <f t="shared" si="4"/>
      </c>
      <c r="E31" s="104"/>
      <c r="F31" s="127" t="s">
        <v>297</v>
      </c>
      <c r="G31" s="64">
        <v>560</v>
      </c>
      <c r="H31" s="57">
        <f t="shared" si="3"/>
      </c>
    </row>
    <row r="32" spans="1:8" ht="19.5" customHeight="1">
      <c r="A32" s="104"/>
      <c r="B32" s="131" t="s">
        <v>268</v>
      </c>
      <c r="C32" s="61">
        <v>560</v>
      </c>
      <c r="D32" s="57">
        <f t="shared" si="4"/>
      </c>
      <c r="E32" s="104"/>
      <c r="F32" s="128" t="s">
        <v>298</v>
      </c>
      <c r="G32" s="61">
        <v>560</v>
      </c>
      <c r="H32" s="57">
        <f t="shared" si="3"/>
      </c>
    </row>
    <row r="33" spans="1:8" ht="19.5" customHeight="1">
      <c r="A33" s="104"/>
      <c r="B33" s="131" t="s">
        <v>269</v>
      </c>
      <c r="C33" s="295">
        <v>360</v>
      </c>
      <c r="D33" s="57">
        <f t="shared" si="4"/>
      </c>
      <c r="E33" s="104"/>
      <c r="F33" s="131" t="s">
        <v>299</v>
      </c>
      <c r="G33" s="61">
        <v>800</v>
      </c>
      <c r="H33" s="57">
        <f t="shared" si="3"/>
      </c>
    </row>
    <row r="34" spans="1:8" ht="19.5" customHeight="1">
      <c r="A34" s="104"/>
      <c r="B34" s="128" t="s">
        <v>270</v>
      </c>
      <c r="C34" s="61">
        <v>540</v>
      </c>
      <c r="D34" s="57">
        <f t="shared" si="4"/>
      </c>
      <c r="E34" s="104"/>
      <c r="F34" s="128" t="s">
        <v>300</v>
      </c>
      <c r="G34" s="61">
        <v>520</v>
      </c>
      <c r="H34" s="57">
        <f t="shared" si="3"/>
      </c>
    </row>
    <row r="35" spans="1:8" ht="19.5" customHeight="1">
      <c r="A35" s="104"/>
      <c r="B35" s="129" t="s">
        <v>271</v>
      </c>
      <c r="C35" s="182">
        <v>210</v>
      </c>
      <c r="D35" s="57">
        <f t="shared" si="4"/>
      </c>
      <c r="E35" s="104"/>
      <c r="F35" s="302" t="s">
        <v>301</v>
      </c>
      <c r="G35" s="61">
        <v>340</v>
      </c>
      <c r="H35" s="57">
        <f t="shared" si="3"/>
      </c>
    </row>
    <row r="36" spans="1:8" ht="19.5" customHeight="1">
      <c r="A36" s="104"/>
      <c r="B36" s="128" t="s">
        <v>272</v>
      </c>
      <c r="C36" s="61">
        <v>340</v>
      </c>
      <c r="D36" s="57">
        <f t="shared" si="4"/>
      </c>
      <c r="E36" s="104"/>
      <c r="F36" s="299" t="s">
        <v>302</v>
      </c>
      <c r="G36" s="53">
        <v>120</v>
      </c>
      <c r="H36" s="300">
        <f t="shared" si="3"/>
      </c>
    </row>
    <row r="37" spans="1:8" ht="19.5" customHeight="1" thickBot="1">
      <c r="A37" s="104"/>
      <c r="B37" s="132" t="s">
        <v>273</v>
      </c>
      <c r="C37" s="62">
        <v>420</v>
      </c>
      <c r="D37" s="58">
        <f t="shared" si="4"/>
      </c>
      <c r="E37" s="104"/>
      <c r="F37" s="301" t="s">
        <v>416</v>
      </c>
      <c r="G37" s="190">
        <v>270</v>
      </c>
      <c r="H37" s="58">
        <f t="shared" si="3"/>
      </c>
    </row>
    <row r="38" spans="1:8" ht="19.5" customHeight="1" thickBot="1">
      <c r="A38" s="399" t="s">
        <v>274</v>
      </c>
      <c r="B38" s="400"/>
      <c r="C38" s="63">
        <f>SUM(C28:C37)</f>
        <v>4030</v>
      </c>
      <c r="D38" s="56">
        <f>SUM(D28:D37)</f>
        <v>0</v>
      </c>
      <c r="E38" s="401" t="s">
        <v>303</v>
      </c>
      <c r="F38" s="402"/>
      <c r="G38" s="298">
        <f>SUM(G30:G37)</f>
        <v>3990</v>
      </c>
      <c r="H38" s="56">
        <f>SUM(H30:H37)</f>
        <v>0</v>
      </c>
    </row>
    <row r="39" spans="5:8" ht="13.5">
      <c r="E39" s="391" t="s">
        <v>45</v>
      </c>
      <c r="F39" s="392"/>
      <c r="G39" s="395">
        <f>C14+C21+C27+C38+G15+G23+G29+G38</f>
        <v>22570</v>
      </c>
      <c r="H39" s="397">
        <f>D14+D21+D27+D38+H15+H23+H29+H38</f>
        <v>0</v>
      </c>
    </row>
    <row r="40" spans="5:8" ht="14.25" thickBot="1">
      <c r="E40" s="393"/>
      <c r="F40" s="394"/>
      <c r="G40" s="396"/>
      <c r="H40" s="398"/>
    </row>
  </sheetData>
  <sheetProtection/>
  <mergeCells count="16">
    <mergeCell ref="E29:F29"/>
    <mergeCell ref="E38:F38"/>
    <mergeCell ref="A14:B14"/>
    <mergeCell ref="A21:B21"/>
    <mergeCell ref="A27:B27"/>
    <mergeCell ref="E23:F23"/>
    <mergeCell ref="A7:H8"/>
    <mergeCell ref="E1:F1"/>
    <mergeCell ref="E39:F40"/>
    <mergeCell ref="G39:G40"/>
    <mergeCell ref="H39:H40"/>
    <mergeCell ref="B2:F2"/>
    <mergeCell ref="B4:D5"/>
    <mergeCell ref="E6:F6"/>
    <mergeCell ref="A38:B38"/>
    <mergeCell ref="E15:F15"/>
  </mergeCells>
  <printOptions/>
  <pageMargins left="0.787" right="0.787" top="0.43" bottom="0.24" header="0.36" footer="0.1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1">
      <selection activeCell="H42" sqref="H42"/>
    </sheetView>
  </sheetViews>
  <sheetFormatPr defaultColWidth="9.00390625" defaultRowHeight="13.5"/>
  <cols>
    <col min="7" max="7" width="10.625" style="0" customWidth="1"/>
    <col min="8" max="8" width="9.75390625" style="0" customWidth="1"/>
  </cols>
  <sheetData>
    <row r="1" spans="1:8" ht="17.25" customHeight="1">
      <c r="A1" s="90"/>
      <c r="B1" s="90"/>
      <c r="C1" s="278">
        <v>2018</v>
      </c>
      <c r="D1" s="279">
        <v>2</v>
      </c>
      <c r="E1" s="332">
        <f>'H30.2月～配布依頼書'!B8</f>
        <v>0</v>
      </c>
      <c r="F1" s="332"/>
      <c r="G1" s="90" t="s">
        <v>315</v>
      </c>
      <c r="H1" s="90"/>
    </row>
    <row r="2" spans="1:8" ht="15" customHeight="1" thickBot="1">
      <c r="A2" s="90" t="s">
        <v>168</v>
      </c>
      <c r="B2" s="328">
        <f>'H30.2月～配布依頼書'!A8</f>
        <v>0</v>
      </c>
      <c r="C2" s="328"/>
      <c r="D2" s="328"/>
      <c r="E2" s="328"/>
      <c r="F2" s="328"/>
      <c r="G2" s="90"/>
      <c r="H2" s="90"/>
    </row>
    <row r="3" spans="1:8" ht="6.75" customHeight="1">
      <c r="A3" s="90"/>
      <c r="B3" s="90"/>
      <c r="C3" s="90"/>
      <c r="D3" s="90"/>
      <c r="E3" s="90"/>
      <c r="F3" s="90"/>
      <c r="G3" s="90"/>
      <c r="H3" s="90"/>
    </row>
    <row r="4" spans="1:8" ht="18" thickBot="1">
      <c r="A4" s="104" t="s">
        <v>167</v>
      </c>
      <c r="B4" s="326" t="s">
        <v>0</v>
      </c>
      <c r="C4" s="326"/>
      <c r="D4" s="326"/>
      <c r="E4" s="214"/>
      <c r="F4" s="90"/>
      <c r="G4" s="105">
        <f>'H30.2月～配布依頼書'!D8</f>
        <v>0</v>
      </c>
      <c r="H4" s="90"/>
    </row>
    <row r="5" spans="1:8" ht="8.25" customHeight="1" thickBot="1">
      <c r="A5" s="106"/>
      <c r="B5" s="327"/>
      <c r="C5" s="327"/>
      <c r="D5" s="327"/>
      <c r="E5" s="90"/>
      <c r="F5" s="90"/>
      <c r="G5" s="90"/>
      <c r="H5" s="90"/>
    </row>
    <row r="6" spans="1:8" ht="12" customHeight="1" thickBot="1">
      <c r="A6" s="90"/>
      <c r="B6" s="90"/>
      <c r="C6" s="90"/>
      <c r="D6" s="90"/>
      <c r="E6" s="329" t="s">
        <v>306</v>
      </c>
      <c r="F6" s="329"/>
      <c r="G6" s="140">
        <f>'海南・岩出'!H44</f>
        <v>0</v>
      </c>
      <c r="H6" s="90"/>
    </row>
    <row r="7" spans="1:8" ht="11.25" customHeight="1">
      <c r="A7" s="412" t="s">
        <v>54</v>
      </c>
      <c r="B7" s="413"/>
      <c r="C7" s="413"/>
      <c r="D7" s="413"/>
      <c r="E7" s="352"/>
      <c r="F7" s="352"/>
      <c r="G7" s="352"/>
      <c r="H7" s="353"/>
    </row>
    <row r="8" spans="1:8" ht="8.25" customHeight="1" thickBot="1">
      <c r="A8" s="414"/>
      <c r="B8" s="415"/>
      <c r="C8" s="415"/>
      <c r="D8" s="415"/>
      <c r="E8" s="356"/>
      <c r="F8" s="356"/>
      <c r="G8" s="356"/>
      <c r="H8" s="357"/>
    </row>
    <row r="9" spans="1:12" ht="17.25" customHeight="1">
      <c r="A9" s="104"/>
      <c r="B9" s="230" t="s">
        <v>389</v>
      </c>
      <c r="C9" s="221">
        <v>310</v>
      </c>
      <c r="D9" s="222">
        <f aca="true" t="shared" si="0" ref="D9:D19">IF(A9=$A$4,C9,"")</f>
      </c>
      <c r="E9" s="104"/>
      <c r="F9" s="239" t="s">
        <v>361</v>
      </c>
      <c r="G9" s="231">
        <v>550</v>
      </c>
      <c r="H9" s="222">
        <f aca="true" t="shared" si="1" ref="H9:H18">IF(E9=$A$4,G9,"")</f>
      </c>
      <c r="I9" s="65"/>
      <c r="J9" s="81"/>
      <c r="K9" s="83"/>
      <c r="L9" s="80"/>
    </row>
    <row r="10" spans="1:12" ht="17.25" customHeight="1">
      <c r="A10" s="104"/>
      <c r="B10" s="293" t="s">
        <v>390</v>
      </c>
      <c r="C10" s="308">
        <v>630</v>
      </c>
      <c r="D10" s="224">
        <f t="shared" si="0"/>
      </c>
      <c r="E10" s="104"/>
      <c r="F10" s="234" t="s">
        <v>362</v>
      </c>
      <c r="G10" s="225">
        <v>380</v>
      </c>
      <c r="H10" s="224">
        <f t="shared" si="1"/>
      </c>
      <c r="I10" s="65"/>
      <c r="J10" s="82"/>
      <c r="K10" s="83"/>
      <c r="L10" s="80"/>
    </row>
    <row r="11" spans="1:12" ht="17.25" customHeight="1">
      <c r="A11" s="104"/>
      <c r="B11" s="234" t="s">
        <v>391</v>
      </c>
      <c r="C11" s="223">
        <v>340</v>
      </c>
      <c r="D11" s="224">
        <f>IF(A11=$A$4,C11,"")</f>
      </c>
      <c r="E11" s="104"/>
      <c r="F11" s="234" t="s">
        <v>363</v>
      </c>
      <c r="G11" s="225">
        <v>460</v>
      </c>
      <c r="H11" s="224">
        <f t="shared" si="1"/>
      </c>
      <c r="I11" s="65"/>
      <c r="J11" s="82"/>
      <c r="K11" s="83"/>
      <c r="L11" s="80"/>
    </row>
    <row r="12" spans="1:12" ht="17.25" customHeight="1">
      <c r="A12" s="104"/>
      <c r="B12" s="234" t="s">
        <v>392</v>
      </c>
      <c r="C12" s="223">
        <v>190</v>
      </c>
      <c r="D12" s="224">
        <f t="shared" si="0"/>
      </c>
      <c r="E12" s="104"/>
      <c r="F12" s="240" t="s">
        <v>364</v>
      </c>
      <c r="G12" s="226">
        <v>470</v>
      </c>
      <c r="H12" s="224">
        <f t="shared" si="1"/>
      </c>
      <c r="I12" s="65"/>
      <c r="J12" s="81"/>
      <c r="K12" s="83"/>
      <c r="L12" s="80"/>
    </row>
    <row r="13" spans="1:12" ht="17.25" customHeight="1">
      <c r="A13" s="104"/>
      <c r="B13" s="234" t="s">
        <v>393</v>
      </c>
      <c r="C13" s="223">
        <v>490</v>
      </c>
      <c r="D13" s="224">
        <f t="shared" si="0"/>
      </c>
      <c r="E13" s="104"/>
      <c r="F13" s="241" t="s">
        <v>365</v>
      </c>
      <c r="G13" s="226">
        <v>360</v>
      </c>
      <c r="H13" s="224">
        <f t="shared" si="1"/>
      </c>
      <c r="I13" s="65"/>
      <c r="J13" s="82"/>
      <c r="K13" s="83"/>
      <c r="L13" s="80"/>
    </row>
    <row r="14" spans="1:12" ht="17.25" customHeight="1">
      <c r="A14" s="104"/>
      <c r="B14" s="234" t="s">
        <v>394</v>
      </c>
      <c r="C14" s="223">
        <v>370</v>
      </c>
      <c r="D14" s="224">
        <f t="shared" si="0"/>
      </c>
      <c r="E14" s="104"/>
      <c r="F14" s="241" t="s">
        <v>366</v>
      </c>
      <c r="G14" s="226">
        <v>350</v>
      </c>
      <c r="H14" s="224">
        <f t="shared" si="1"/>
      </c>
      <c r="I14" s="65"/>
      <c r="J14" s="82"/>
      <c r="K14" s="83"/>
      <c r="L14" s="80"/>
    </row>
    <row r="15" spans="1:12" ht="17.25" customHeight="1">
      <c r="A15" s="104"/>
      <c r="B15" s="234" t="s">
        <v>395</v>
      </c>
      <c r="C15" s="223">
        <v>480</v>
      </c>
      <c r="D15" s="224">
        <f t="shared" si="0"/>
      </c>
      <c r="E15" s="104"/>
      <c r="F15" s="234" t="s">
        <v>367</v>
      </c>
      <c r="G15" s="225">
        <v>410</v>
      </c>
      <c r="H15" s="224">
        <f t="shared" si="1"/>
      </c>
      <c r="I15" s="65"/>
      <c r="J15" s="82"/>
      <c r="K15" s="83"/>
      <c r="L15" s="80"/>
    </row>
    <row r="16" spans="1:12" ht="17.25" customHeight="1">
      <c r="A16" s="104"/>
      <c r="B16" s="234" t="s">
        <v>396</v>
      </c>
      <c r="C16" s="225">
        <v>350</v>
      </c>
      <c r="D16" s="224">
        <f t="shared" si="0"/>
      </c>
      <c r="E16" s="104"/>
      <c r="F16" s="234" t="s">
        <v>368</v>
      </c>
      <c r="G16" s="225">
        <v>420</v>
      </c>
      <c r="H16" s="224">
        <f t="shared" si="1"/>
      </c>
      <c r="I16" s="65"/>
      <c r="J16" s="82"/>
      <c r="K16" s="83"/>
      <c r="L16" s="80"/>
    </row>
    <row r="17" spans="1:12" ht="17.25" customHeight="1">
      <c r="A17" s="104"/>
      <c r="B17" s="234" t="s">
        <v>397</v>
      </c>
      <c r="C17" s="225">
        <v>610</v>
      </c>
      <c r="D17" s="224">
        <f t="shared" si="0"/>
      </c>
      <c r="E17" s="104"/>
      <c r="F17" s="234" t="s">
        <v>369</v>
      </c>
      <c r="G17" s="223">
        <v>380</v>
      </c>
      <c r="H17" s="224">
        <f t="shared" si="1"/>
      </c>
      <c r="I17" s="65"/>
      <c r="J17" s="82"/>
      <c r="K17" s="83"/>
      <c r="L17" s="80"/>
    </row>
    <row r="18" spans="1:12" ht="17.25" customHeight="1" thickBot="1">
      <c r="A18" s="104"/>
      <c r="B18" s="272" t="s">
        <v>398</v>
      </c>
      <c r="C18" s="225">
        <v>170</v>
      </c>
      <c r="D18" s="224">
        <f t="shared" si="0"/>
      </c>
      <c r="E18" s="104"/>
      <c r="F18" s="291" t="s">
        <v>386</v>
      </c>
      <c r="G18" s="242">
        <v>250</v>
      </c>
      <c r="H18" s="243">
        <f t="shared" si="1"/>
      </c>
      <c r="I18" s="65"/>
      <c r="J18" s="82"/>
      <c r="K18" s="83"/>
      <c r="L18" s="80"/>
    </row>
    <row r="19" spans="1:12" ht="17.25" customHeight="1" thickBot="1">
      <c r="A19" s="104"/>
      <c r="B19" s="291" t="s">
        <v>413</v>
      </c>
      <c r="C19" s="238">
        <v>330</v>
      </c>
      <c r="D19" s="243">
        <f t="shared" si="0"/>
      </c>
      <c r="E19" s="410" t="s">
        <v>370</v>
      </c>
      <c r="F19" s="411"/>
      <c r="G19" s="242">
        <f>SUM(G9:G18)</f>
        <v>4030</v>
      </c>
      <c r="H19" s="229">
        <f>SUM(H9:H18)</f>
        <v>0</v>
      </c>
      <c r="I19" s="65"/>
      <c r="J19" s="82"/>
      <c r="K19" s="83"/>
      <c r="L19" s="80"/>
    </row>
    <row r="20" spans="1:12" ht="17.25" customHeight="1" thickBot="1">
      <c r="A20" s="410" t="s">
        <v>399</v>
      </c>
      <c r="B20" s="411"/>
      <c r="C20" s="228">
        <f>SUM(C9:C19)</f>
        <v>4270</v>
      </c>
      <c r="D20" s="229">
        <f>SUM(D9:D19)</f>
        <v>0</v>
      </c>
      <c r="E20" s="104"/>
      <c r="F20" s="230" t="s">
        <v>371</v>
      </c>
      <c r="G20" s="231">
        <v>390</v>
      </c>
      <c r="H20" s="222">
        <f aca="true" t="shared" si="2" ref="H20:H29">IF(E20=$A$4,G20,"")</f>
      </c>
      <c r="I20" s="421"/>
      <c r="J20" s="422"/>
      <c r="K20" s="83"/>
      <c r="L20" s="80"/>
    </row>
    <row r="21" spans="1:8" ht="17.25" customHeight="1">
      <c r="A21" s="104"/>
      <c r="B21" s="230" t="s">
        <v>400</v>
      </c>
      <c r="C21" s="231">
        <v>390</v>
      </c>
      <c r="D21" s="232">
        <f aca="true" t="shared" si="3" ref="D21:D39">IF(A21=$A$4,C21,"")</f>
      </c>
      <c r="E21" s="104"/>
      <c r="F21" s="234" t="s">
        <v>372</v>
      </c>
      <c r="G21" s="225">
        <v>610</v>
      </c>
      <c r="H21" s="224">
        <f t="shared" si="2"/>
      </c>
    </row>
    <row r="22" spans="1:8" ht="17.25" customHeight="1">
      <c r="A22" s="104"/>
      <c r="B22" s="233" t="s">
        <v>401</v>
      </c>
      <c r="C22" s="225">
        <v>600</v>
      </c>
      <c r="D22" s="224">
        <f t="shared" si="3"/>
      </c>
      <c r="E22" s="104"/>
      <c r="F22" s="237" t="s">
        <v>345</v>
      </c>
      <c r="G22" s="238">
        <v>360</v>
      </c>
      <c r="H22" s="224">
        <f t="shared" si="2"/>
      </c>
    </row>
    <row r="23" spans="1:8" ht="17.25" customHeight="1">
      <c r="A23" s="104"/>
      <c r="B23" s="234" t="s">
        <v>69</v>
      </c>
      <c r="C23" s="225">
        <v>420</v>
      </c>
      <c r="D23" s="224">
        <f t="shared" si="3"/>
      </c>
      <c r="E23" s="104"/>
      <c r="F23" s="234" t="s">
        <v>373</v>
      </c>
      <c r="G23" s="225">
        <v>340</v>
      </c>
      <c r="H23" s="224">
        <f t="shared" si="2"/>
      </c>
    </row>
    <row r="24" spans="1:8" ht="17.25" customHeight="1">
      <c r="A24" s="104"/>
      <c r="B24" s="233" t="s">
        <v>71</v>
      </c>
      <c r="C24" s="225">
        <v>880</v>
      </c>
      <c r="D24" s="224">
        <f t="shared" si="3"/>
      </c>
      <c r="E24" s="104"/>
      <c r="F24" s="234" t="s">
        <v>374</v>
      </c>
      <c r="G24" s="225">
        <v>250</v>
      </c>
      <c r="H24" s="224">
        <f t="shared" si="2"/>
      </c>
    </row>
    <row r="25" spans="1:8" ht="17.25" customHeight="1">
      <c r="A25" s="104"/>
      <c r="B25" s="233" t="s">
        <v>73</v>
      </c>
      <c r="C25" s="225">
        <v>470</v>
      </c>
      <c r="D25" s="224">
        <f t="shared" si="3"/>
      </c>
      <c r="E25" s="104"/>
      <c r="F25" s="244" t="s">
        <v>375</v>
      </c>
      <c r="G25" s="245">
        <v>560</v>
      </c>
      <c r="H25" s="224">
        <f t="shared" si="2"/>
      </c>
    </row>
    <row r="26" spans="1:8" ht="17.25" customHeight="1">
      <c r="A26" s="104"/>
      <c r="B26" s="234" t="s">
        <v>75</v>
      </c>
      <c r="C26" s="225">
        <v>710</v>
      </c>
      <c r="D26" s="224">
        <f t="shared" si="3"/>
      </c>
      <c r="E26" s="104"/>
      <c r="F26" s="234" t="s">
        <v>376</v>
      </c>
      <c r="G26" s="225">
        <v>280</v>
      </c>
      <c r="H26" s="224">
        <f t="shared" si="2"/>
      </c>
    </row>
    <row r="27" spans="1:8" ht="17.25" customHeight="1">
      <c r="A27" s="104"/>
      <c r="B27" s="234" t="s">
        <v>77</v>
      </c>
      <c r="C27" s="225">
        <v>720</v>
      </c>
      <c r="D27" s="224">
        <f>IF(A27=$A$4,C27,"")</f>
      </c>
      <c r="E27" s="104"/>
      <c r="F27" s="246" t="s">
        <v>346</v>
      </c>
      <c r="G27" s="245">
        <v>370</v>
      </c>
      <c r="H27" s="232">
        <f t="shared" si="2"/>
      </c>
    </row>
    <row r="28" spans="1:8" ht="17.25" customHeight="1" thickBot="1">
      <c r="A28" s="104"/>
      <c r="B28" s="235" t="s">
        <v>78</v>
      </c>
      <c r="C28" s="236">
        <v>510</v>
      </c>
      <c r="D28" s="227">
        <f>IF(A28=$A$4,C28,"")</f>
      </c>
      <c r="E28" s="104"/>
      <c r="F28" s="254" t="s">
        <v>387</v>
      </c>
      <c r="G28" s="223">
        <v>290</v>
      </c>
      <c r="H28" s="224">
        <f t="shared" si="2"/>
      </c>
    </row>
    <row r="29" spans="1:8" ht="17.25" customHeight="1" thickBot="1">
      <c r="A29" s="410" t="s">
        <v>402</v>
      </c>
      <c r="B29" s="411"/>
      <c r="C29" s="228">
        <f>SUM(C21:C28)</f>
        <v>4700</v>
      </c>
      <c r="D29" s="229">
        <f>SUM(D21:D28)</f>
        <v>0</v>
      </c>
      <c r="E29" s="104"/>
      <c r="F29" s="292" t="s">
        <v>410</v>
      </c>
      <c r="G29" s="238">
        <v>270</v>
      </c>
      <c r="H29" s="243">
        <f t="shared" si="2"/>
      </c>
    </row>
    <row r="30" spans="1:8" ht="17.25" customHeight="1" thickBot="1">
      <c r="A30" s="104"/>
      <c r="B30" s="234" t="s">
        <v>403</v>
      </c>
      <c r="C30" s="225">
        <v>360</v>
      </c>
      <c r="D30" s="224">
        <f t="shared" si="3"/>
      </c>
      <c r="E30" s="410" t="s">
        <v>377</v>
      </c>
      <c r="F30" s="411"/>
      <c r="G30" s="228">
        <f>SUM(G20:G29)</f>
        <v>3720</v>
      </c>
      <c r="H30" s="229">
        <f>SUM(H20:H29)</f>
        <v>0</v>
      </c>
    </row>
    <row r="31" spans="1:8" ht="17.25" customHeight="1">
      <c r="A31" s="104"/>
      <c r="B31" s="234" t="s">
        <v>404</v>
      </c>
      <c r="C31" s="223">
        <v>700</v>
      </c>
      <c r="D31" s="224">
        <f t="shared" si="3"/>
      </c>
      <c r="E31" s="104"/>
      <c r="F31" s="230" t="s">
        <v>378</v>
      </c>
      <c r="G31" s="231">
        <v>300</v>
      </c>
      <c r="H31" s="222">
        <f aca="true" t="shared" si="4" ref="H31:H44">IF(E31=$A$4,G31,"")</f>
      </c>
    </row>
    <row r="32" spans="1:8" ht="17.25" customHeight="1">
      <c r="A32" s="104"/>
      <c r="B32" s="234" t="s">
        <v>80</v>
      </c>
      <c r="C32" s="223">
        <v>770</v>
      </c>
      <c r="D32" s="224">
        <f t="shared" si="3"/>
      </c>
      <c r="E32" s="104"/>
      <c r="F32" s="233" t="s">
        <v>379</v>
      </c>
      <c r="G32" s="225">
        <v>540</v>
      </c>
      <c r="H32" s="224">
        <f t="shared" si="4"/>
      </c>
    </row>
    <row r="33" spans="1:8" ht="17.25" customHeight="1">
      <c r="A33" s="104"/>
      <c r="B33" s="234" t="s">
        <v>82</v>
      </c>
      <c r="C33" s="223">
        <v>700</v>
      </c>
      <c r="D33" s="224">
        <f t="shared" si="3"/>
      </c>
      <c r="E33" s="104"/>
      <c r="F33" s="233" t="s">
        <v>380</v>
      </c>
      <c r="G33" s="225">
        <v>430</v>
      </c>
      <c r="H33" s="224">
        <f t="shared" si="4"/>
      </c>
    </row>
    <row r="34" spans="1:8" ht="17.25" customHeight="1">
      <c r="A34" s="104"/>
      <c r="B34" s="234" t="s">
        <v>84</v>
      </c>
      <c r="C34" s="223">
        <v>270</v>
      </c>
      <c r="D34" s="224">
        <f t="shared" si="3"/>
      </c>
      <c r="E34" s="104"/>
      <c r="F34" s="234" t="s">
        <v>349</v>
      </c>
      <c r="G34" s="294">
        <v>280</v>
      </c>
      <c r="H34" s="224">
        <f t="shared" si="4"/>
      </c>
    </row>
    <row r="35" spans="1:8" ht="17.25" customHeight="1">
      <c r="A35" s="104"/>
      <c r="B35" s="234" t="s">
        <v>87</v>
      </c>
      <c r="C35" s="223">
        <v>500</v>
      </c>
      <c r="D35" s="224">
        <f t="shared" si="3"/>
      </c>
      <c r="E35" s="104"/>
      <c r="F35" s="293" t="s">
        <v>347</v>
      </c>
      <c r="G35" s="308">
        <v>630</v>
      </c>
      <c r="H35" s="224">
        <f t="shared" si="4"/>
      </c>
    </row>
    <row r="36" spans="1:8" ht="18.75" customHeight="1">
      <c r="A36" s="104"/>
      <c r="B36" s="234" t="s">
        <v>89</v>
      </c>
      <c r="C36" s="223">
        <v>410</v>
      </c>
      <c r="D36" s="224">
        <f t="shared" si="3"/>
      </c>
      <c r="E36" s="104"/>
      <c r="F36" s="234" t="s">
        <v>381</v>
      </c>
      <c r="G36" s="223">
        <v>350</v>
      </c>
      <c r="H36" s="224">
        <f t="shared" si="4"/>
      </c>
    </row>
    <row r="37" spans="1:8" ht="17.25" customHeight="1">
      <c r="A37" s="104"/>
      <c r="B37" s="234" t="s">
        <v>91</v>
      </c>
      <c r="C37" s="225">
        <v>480</v>
      </c>
      <c r="D37" s="224">
        <f t="shared" si="3"/>
      </c>
      <c r="E37" s="104"/>
      <c r="F37" s="240" t="s">
        <v>382</v>
      </c>
      <c r="G37" s="247">
        <v>410</v>
      </c>
      <c r="H37" s="224">
        <f t="shared" si="4"/>
      </c>
    </row>
    <row r="38" spans="1:8" ht="17.25" customHeight="1">
      <c r="A38" s="104"/>
      <c r="B38" s="272" t="s">
        <v>94</v>
      </c>
      <c r="C38" s="225">
        <v>320</v>
      </c>
      <c r="D38" s="224">
        <f t="shared" si="3"/>
      </c>
      <c r="E38" s="104"/>
      <c r="F38" s="234" t="s">
        <v>383</v>
      </c>
      <c r="G38" s="223">
        <v>450</v>
      </c>
      <c r="H38" s="224">
        <f t="shared" si="4"/>
      </c>
    </row>
    <row r="39" spans="1:8" ht="17.25" customHeight="1" thickBot="1">
      <c r="A39" s="104"/>
      <c r="B39" s="292" t="s">
        <v>412</v>
      </c>
      <c r="C39" s="238">
        <v>460</v>
      </c>
      <c r="D39" s="243">
        <f t="shared" si="3"/>
      </c>
      <c r="E39" s="104"/>
      <c r="F39" s="234" t="s">
        <v>384</v>
      </c>
      <c r="G39" s="225">
        <v>550</v>
      </c>
      <c r="H39" s="224">
        <f t="shared" si="4"/>
      </c>
    </row>
    <row r="40" spans="1:8" ht="17.25" customHeight="1" thickBot="1">
      <c r="A40" s="410" t="s">
        <v>405</v>
      </c>
      <c r="B40" s="411"/>
      <c r="C40" s="228">
        <f>SUM(C30:C39)</f>
        <v>4970</v>
      </c>
      <c r="D40" s="229">
        <f>SUM(D30:D39)</f>
        <v>0</v>
      </c>
      <c r="E40" s="104"/>
      <c r="F40" s="234" t="s">
        <v>385</v>
      </c>
      <c r="G40" s="225">
        <v>400</v>
      </c>
      <c r="H40" s="224">
        <f t="shared" si="4"/>
      </c>
    </row>
    <row r="41" spans="1:8" ht="17.25" customHeight="1">
      <c r="A41" s="215"/>
      <c r="B41" s="216"/>
      <c r="C41" s="216"/>
      <c r="D41" s="217"/>
      <c r="E41" s="104"/>
      <c r="F41" s="248" t="s">
        <v>348</v>
      </c>
      <c r="G41" s="223">
        <v>440</v>
      </c>
      <c r="H41" s="224">
        <f t="shared" si="4"/>
      </c>
    </row>
    <row r="42" spans="1:8" ht="17.25" customHeight="1">
      <c r="A42" s="218"/>
      <c r="B42" s="216"/>
      <c r="C42" s="216"/>
      <c r="D42" s="219"/>
      <c r="E42" s="104"/>
      <c r="F42" s="254" t="s">
        <v>350</v>
      </c>
      <c r="G42" s="225">
        <v>400</v>
      </c>
      <c r="H42" s="224">
        <f t="shared" si="4"/>
      </c>
    </row>
    <row r="43" spans="1:8" ht="17.25" customHeight="1">
      <c r="A43" s="218"/>
      <c r="B43" s="216"/>
      <c r="C43" s="216"/>
      <c r="D43" s="219"/>
      <c r="E43" s="104"/>
      <c r="F43" s="254" t="s">
        <v>406</v>
      </c>
      <c r="G43" s="238">
        <v>330</v>
      </c>
      <c r="H43" s="243">
        <f t="shared" si="4"/>
      </c>
    </row>
    <row r="44" spans="1:8" ht="17.25" customHeight="1" thickBot="1">
      <c r="A44" s="218"/>
      <c r="B44" s="216"/>
      <c r="C44" s="216"/>
      <c r="D44" s="219"/>
      <c r="E44" s="104"/>
      <c r="F44" s="291" t="s">
        <v>407</v>
      </c>
      <c r="G44" s="236">
        <v>400</v>
      </c>
      <c r="H44" s="249">
        <f t="shared" si="4"/>
      </c>
    </row>
    <row r="45" spans="1:8" ht="17.25" customHeight="1" thickBot="1">
      <c r="A45" s="218"/>
      <c r="B45" s="216"/>
      <c r="C45" s="216"/>
      <c r="D45" s="219"/>
      <c r="E45" s="406" t="s">
        <v>354</v>
      </c>
      <c r="F45" s="407"/>
      <c r="G45" s="310">
        <f>SUM(G31:G44)</f>
        <v>5910</v>
      </c>
      <c r="H45" s="250">
        <f>SUM(H31:H44)</f>
        <v>0</v>
      </c>
    </row>
    <row r="46" spans="1:8" ht="17.25" customHeight="1">
      <c r="A46" s="218"/>
      <c r="B46" s="216"/>
      <c r="C46" s="216"/>
      <c r="D46" s="219"/>
      <c r="E46" s="104"/>
      <c r="F46" s="251" t="s">
        <v>355</v>
      </c>
      <c r="G46" s="252">
        <v>480</v>
      </c>
      <c r="H46" s="222">
        <f>IF(E46=$A$4,G46,"")</f>
      </c>
    </row>
    <row r="47" spans="1:8" ht="17.25" customHeight="1">
      <c r="A47" s="218"/>
      <c r="B47" s="216"/>
      <c r="C47" s="218"/>
      <c r="D47" s="219"/>
      <c r="E47" s="104"/>
      <c r="F47" s="248" t="s">
        <v>356</v>
      </c>
      <c r="G47" s="223">
        <v>180</v>
      </c>
      <c r="H47" s="224">
        <f>IF(E47=$A$4,G47,"")</f>
      </c>
    </row>
    <row r="48" spans="1:8" ht="17.25" customHeight="1">
      <c r="A48" s="218"/>
      <c r="B48" s="216"/>
      <c r="C48" s="216"/>
      <c r="D48" s="219"/>
      <c r="E48" s="104"/>
      <c r="F48" s="248" t="s">
        <v>357</v>
      </c>
      <c r="G48" s="223">
        <v>300</v>
      </c>
      <c r="H48" s="224">
        <f>IF(E48=$A$4,G48,"")</f>
      </c>
    </row>
    <row r="49" spans="1:8" ht="17.25" customHeight="1" thickBot="1">
      <c r="A49" s="218"/>
      <c r="B49" s="216"/>
      <c r="C49" s="216"/>
      <c r="D49" s="219"/>
      <c r="E49" s="276"/>
      <c r="F49" s="281" t="s">
        <v>358</v>
      </c>
      <c r="G49" s="282">
        <v>270</v>
      </c>
      <c r="H49" s="249">
        <f>IF(E49=$A$4,G49,"")</f>
      </c>
    </row>
    <row r="50" spans="1:8" ht="17.25" customHeight="1" thickBot="1">
      <c r="A50" s="218"/>
      <c r="B50" s="218"/>
      <c r="C50" s="218"/>
      <c r="D50" s="218"/>
      <c r="E50" s="408" t="s">
        <v>359</v>
      </c>
      <c r="F50" s="409"/>
      <c r="G50" s="242">
        <f>SUM(G46:G49)</f>
        <v>1230</v>
      </c>
      <c r="H50" s="243">
        <f>SUM(H46:H49)</f>
        <v>0</v>
      </c>
    </row>
    <row r="51" spans="1:8" ht="17.25" customHeight="1">
      <c r="A51" s="218"/>
      <c r="B51" s="218"/>
      <c r="C51" s="218"/>
      <c r="D51" s="218"/>
      <c r="E51" s="416" t="s">
        <v>360</v>
      </c>
      <c r="F51" s="417"/>
      <c r="G51" s="419">
        <f>C20+C29+C40+G19+G30+G45+G50</f>
        <v>28830</v>
      </c>
      <c r="H51" s="403">
        <f>D20+D29+D40+H19+H30+H45+H50</f>
        <v>0</v>
      </c>
    </row>
    <row r="52" spans="5:8" ht="18.75" customHeight="1" thickBot="1">
      <c r="E52" s="418"/>
      <c r="F52" s="409"/>
      <c r="G52" s="420"/>
      <c r="H52" s="404"/>
    </row>
    <row r="53" spans="5:8" ht="17.25" customHeight="1">
      <c r="E53" s="253"/>
      <c r="F53" s="211"/>
      <c r="G53" s="274"/>
      <c r="H53" s="80"/>
    </row>
    <row r="54" spans="5:8" ht="6.75" customHeight="1">
      <c r="E54" s="210"/>
      <c r="F54" s="211"/>
      <c r="G54" s="274"/>
      <c r="H54" s="80"/>
    </row>
    <row r="55" spans="5:8" ht="17.25">
      <c r="E55" s="210"/>
      <c r="F55" s="211"/>
      <c r="G55" s="212"/>
      <c r="H55" s="80"/>
    </row>
    <row r="56" spans="5:8" ht="17.25">
      <c r="E56" s="405"/>
      <c r="F56" s="405"/>
      <c r="G56" s="212"/>
      <c r="H56" s="213"/>
    </row>
    <row r="57" spans="5:8" ht="24" customHeight="1">
      <c r="E57" s="86"/>
      <c r="F57" s="86"/>
      <c r="G57" s="86"/>
      <c r="H57" s="86"/>
    </row>
  </sheetData>
  <sheetProtection/>
  <mergeCells count="17">
    <mergeCell ref="I20:J20"/>
    <mergeCell ref="E30:F30"/>
    <mergeCell ref="E19:F19"/>
    <mergeCell ref="E1:F1"/>
    <mergeCell ref="B2:F2"/>
    <mergeCell ref="B4:D5"/>
    <mergeCell ref="E6:F6"/>
    <mergeCell ref="H51:H52"/>
    <mergeCell ref="E56:F56"/>
    <mergeCell ref="E45:F45"/>
    <mergeCell ref="E50:F50"/>
    <mergeCell ref="A20:B20"/>
    <mergeCell ref="A7:H8"/>
    <mergeCell ref="A29:B29"/>
    <mergeCell ref="A40:B40"/>
    <mergeCell ref="E51:F52"/>
    <mergeCell ref="G51:G52"/>
  </mergeCells>
  <printOptions/>
  <pageMargins left="0.7874015748031497" right="0.7874015748031497" top="0.1968503937007874" bottom="0.1968503937007874" header="0.3937007874015748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J40" sqref="J40"/>
    </sheetView>
  </sheetViews>
  <sheetFormatPr defaultColWidth="9.00390625" defaultRowHeight="13.5"/>
  <cols>
    <col min="3" max="3" width="9.75390625" style="0" bestFit="1" customWidth="1"/>
    <col min="4" max="4" width="9.125" style="0" bestFit="1" customWidth="1"/>
    <col min="7" max="7" width="12.25390625" style="0" customWidth="1"/>
    <col min="8" max="8" width="9.875" style="0" customWidth="1"/>
  </cols>
  <sheetData>
    <row r="1" spans="1:8" ht="23.25" customHeight="1">
      <c r="A1" s="90"/>
      <c r="B1" s="90"/>
      <c r="C1" s="278">
        <v>2018</v>
      </c>
      <c r="D1" s="279">
        <v>2</v>
      </c>
      <c r="E1" s="332">
        <f>'H30.2月～配布依頼書'!B8</f>
        <v>0</v>
      </c>
      <c r="F1" s="332"/>
      <c r="G1" s="90" t="s">
        <v>315</v>
      </c>
      <c r="H1" s="90"/>
    </row>
    <row r="2" spans="1:8" ht="21" customHeight="1" thickBot="1">
      <c r="A2" s="90" t="s">
        <v>168</v>
      </c>
      <c r="B2" s="328">
        <f>'H30.2月～配布依頼書'!A8</f>
        <v>0</v>
      </c>
      <c r="C2" s="328"/>
      <c r="D2" s="328"/>
      <c r="E2" s="328"/>
      <c r="F2" s="328"/>
      <c r="G2" s="90"/>
      <c r="H2" s="90"/>
    </row>
    <row r="3" spans="1:8" ht="8.25" customHeight="1">
      <c r="A3" s="90"/>
      <c r="B3" s="90"/>
      <c r="C3" s="90"/>
      <c r="D3" s="90"/>
      <c r="E3" s="90"/>
      <c r="F3" s="90"/>
      <c r="G3" s="90"/>
      <c r="H3" s="90"/>
    </row>
    <row r="4" spans="1:8" ht="18" thickBot="1">
      <c r="A4" s="104" t="s">
        <v>167</v>
      </c>
      <c r="B4" s="326" t="s">
        <v>0</v>
      </c>
      <c r="C4" s="326"/>
      <c r="D4" s="326"/>
      <c r="E4" s="90"/>
      <c r="F4" s="90" t="s">
        <v>169</v>
      </c>
      <c r="G4" s="105">
        <f>'H30.2月～配布依頼書'!D8</f>
        <v>0</v>
      </c>
      <c r="H4" s="90"/>
    </row>
    <row r="5" spans="1:8" ht="18" thickBot="1">
      <c r="A5" s="106"/>
      <c r="B5" s="327"/>
      <c r="C5" s="327"/>
      <c r="D5" s="327"/>
      <c r="E5" s="329" t="s">
        <v>306</v>
      </c>
      <c r="F5" s="329"/>
      <c r="G5" s="107">
        <f>'海南・岩出'!H44</f>
        <v>0</v>
      </c>
      <c r="H5" s="90"/>
    </row>
    <row r="6" spans="1:8" ht="12" customHeight="1" thickBot="1">
      <c r="A6" s="90"/>
      <c r="B6" s="90"/>
      <c r="C6" s="90"/>
      <c r="D6" s="90"/>
      <c r="E6" s="90"/>
      <c r="F6" s="90"/>
      <c r="G6" s="90"/>
      <c r="H6" s="90"/>
    </row>
    <row r="7" spans="1:8" ht="13.5">
      <c r="A7" s="425" t="s">
        <v>85</v>
      </c>
      <c r="B7" s="426"/>
      <c r="C7" s="426"/>
      <c r="D7" s="427"/>
      <c r="E7" s="426" t="s">
        <v>55</v>
      </c>
      <c r="F7" s="426"/>
      <c r="G7" s="426"/>
      <c r="H7" s="427"/>
    </row>
    <row r="8" spans="1:8" ht="12" customHeight="1" thickBot="1">
      <c r="A8" s="428"/>
      <c r="B8" s="429"/>
      <c r="C8" s="429"/>
      <c r="D8" s="430"/>
      <c r="E8" s="429"/>
      <c r="F8" s="429"/>
      <c r="G8" s="429"/>
      <c r="H8" s="430"/>
    </row>
    <row r="9" spans="1:8" ht="19.5" customHeight="1">
      <c r="A9" s="104"/>
      <c r="B9" s="158" t="s">
        <v>304</v>
      </c>
      <c r="C9" s="66">
        <v>470</v>
      </c>
      <c r="D9" s="67">
        <f aca="true" t="shared" si="0" ref="D9:D17">IF(A9=$A$4,C9,"")</f>
      </c>
      <c r="E9" s="104"/>
      <c r="F9" s="171" t="s">
        <v>65</v>
      </c>
      <c r="G9" s="66">
        <v>350</v>
      </c>
      <c r="H9" s="69">
        <f aca="true" t="shared" si="1" ref="H9:H16">IF(E9=$A$4,G9,"")</f>
      </c>
    </row>
    <row r="10" spans="1:8" ht="19.5" customHeight="1">
      <c r="A10" s="104"/>
      <c r="B10" s="159" t="s">
        <v>92</v>
      </c>
      <c r="C10" s="68">
        <v>340</v>
      </c>
      <c r="D10" s="69">
        <f t="shared" si="0"/>
      </c>
      <c r="E10" s="104"/>
      <c r="F10" s="172" t="s">
        <v>66</v>
      </c>
      <c r="G10" s="70">
        <v>410</v>
      </c>
      <c r="H10" s="75">
        <f t="shared" si="1"/>
      </c>
    </row>
    <row r="11" spans="1:8" ht="19.5" customHeight="1">
      <c r="A11" s="104"/>
      <c r="B11" s="147" t="s">
        <v>95</v>
      </c>
      <c r="C11" s="70">
        <v>270</v>
      </c>
      <c r="D11" s="69">
        <f t="shared" si="0"/>
      </c>
      <c r="E11" s="104"/>
      <c r="F11" s="171" t="s">
        <v>67</v>
      </c>
      <c r="G11" s="66">
        <v>390</v>
      </c>
      <c r="H11" s="75">
        <f t="shared" si="1"/>
      </c>
    </row>
    <row r="12" spans="1:8" ht="19.5" customHeight="1">
      <c r="A12" s="104"/>
      <c r="B12" s="147" t="s">
        <v>97</v>
      </c>
      <c r="C12" s="70">
        <v>300</v>
      </c>
      <c r="D12" s="69">
        <f t="shared" si="0"/>
      </c>
      <c r="E12" s="104"/>
      <c r="F12" s="172" t="s">
        <v>68</v>
      </c>
      <c r="G12" s="71">
        <v>300</v>
      </c>
      <c r="H12" s="75">
        <f t="shared" si="1"/>
      </c>
    </row>
    <row r="13" spans="1:8" ht="19.5" customHeight="1">
      <c r="A13" s="104"/>
      <c r="B13" s="147" t="s">
        <v>99</v>
      </c>
      <c r="C13" s="70">
        <v>340</v>
      </c>
      <c r="D13" s="69">
        <f t="shared" si="0"/>
      </c>
      <c r="E13" s="104"/>
      <c r="F13" s="172" t="s">
        <v>70</v>
      </c>
      <c r="G13" s="71">
        <v>300</v>
      </c>
      <c r="H13" s="75">
        <f t="shared" si="1"/>
      </c>
    </row>
    <row r="14" spans="1:8" ht="19.5" customHeight="1">
      <c r="A14" s="104"/>
      <c r="B14" s="147" t="s">
        <v>101</v>
      </c>
      <c r="C14" s="71">
        <v>360</v>
      </c>
      <c r="D14" s="69">
        <f t="shared" si="0"/>
      </c>
      <c r="E14" s="104"/>
      <c r="F14" s="172" t="s">
        <v>72</v>
      </c>
      <c r="G14" s="70">
        <v>320</v>
      </c>
      <c r="H14" s="75">
        <f t="shared" si="1"/>
      </c>
    </row>
    <row r="15" spans="1:8" ht="19.5" customHeight="1">
      <c r="A15" s="104"/>
      <c r="B15" s="147" t="s">
        <v>102</v>
      </c>
      <c r="C15" s="70">
        <v>200</v>
      </c>
      <c r="D15" s="69">
        <f t="shared" si="0"/>
      </c>
      <c r="E15" s="104"/>
      <c r="F15" s="171" t="s">
        <v>74</v>
      </c>
      <c r="G15" s="66">
        <v>670</v>
      </c>
      <c r="H15" s="75">
        <f t="shared" si="1"/>
      </c>
    </row>
    <row r="16" spans="1:8" ht="19.5" customHeight="1">
      <c r="A16" s="104"/>
      <c r="B16" s="160" t="s">
        <v>104</v>
      </c>
      <c r="C16" s="72">
        <v>250</v>
      </c>
      <c r="D16" s="69">
        <f t="shared" si="0"/>
      </c>
      <c r="E16" s="104"/>
      <c r="F16" s="173" t="s">
        <v>76</v>
      </c>
      <c r="G16" s="68">
        <v>520</v>
      </c>
      <c r="H16" s="75">
        <f t="shared" si="1"/>
      </c>
    </row>
    <row r="17" spans="1:8" ht="19.5" customHeight="1" thickBot="1">
      <c r="A17" s="104"/>
      <c r="B17" s="161" t="s">
        <v>105</v>
      </c>
      <c r="C17" s="72">
        <v>290</v>
      </c>
      <c r="D17" s="73">
        <f t="shared" si="0"/>
      </c>
      <c r="E17" s="104"/>
      <c r="F17" s="173" t="s">
        <v>353</v>
      </c>
      <c r="G17" s="68">
        <v>400</v>
      </c>
      <c r="H17" s="75">
        <f>IF(E17=$A$4,G17,"")</f>
      </c>
    </row>
    <row r="18" spans="1:8" ht="19.5" customHeight="1" thickBot="1">
      <c r="A18" s="423" t="s">
        <v>305</v>
      </c>
      <c r="B18" s="424"/>
      <c r="C18" s="74">
        <f>SUM(C9:C17)</f>
        <v>2820</v>
      </c>
      <c r="D18" s="136">
        <f>SUM(D9:D17)</f>
        <v>0</v>
      </c>
      <c r="E18" s="104"/>
      <c r="F18" s="220" t="s">
        <v>352</v>
      </c>
      <c r="G18" s="70">
        <v>390</v>
      </c>
      <c r="H18" s="75">
        <f>IF(E18=$A$4,G18,"")</f>
      </c>
    </row>
    <row r="19" spans="1:8" ht="19.5" customHeight="1" thickBot="1">
      <c r="A19" s="431" t="s">
        <v>106</v>
      </c>
      <c r="B19" s="432"/>
      <c r="C19" s="435">
        <f>C18</f>
        <v>2820</v>
      </c>
      <c r="D19" s="437">
        <f>D18</f>
        <v>0</v>
      </c>
      <c r="E19" s="423" t="s">
        <v>79</v>
      </c>
      <c r="F19" s="424"/>
      <c r="G19" s="74">
        <f>SUM(G9:G18)</f>
        <v>4050</v>
      </c>
      <c r="H19" s="77">
        <f>SUM(H9:H18)</f>
        <v>0</v>
      </c>
    </row>
    <row r="20" spans="1:8" ht="19.5" customHeight="1" thickBot="1">
      <c r="A20" s="433"/>
      <c r="B20" s="434"/>
      <c r="C20" s="436"/>
      <c r="D20" s="438"/>
      <c r="E20" s="104"/>
      <c r="F20" s="174" t="s">
        <v>81</v>
      </c>
      <c r="G20" s="78">
        <v>520</v>
      </c>
      <c r="H20" s="69">
        <f aca="true" t="shared" si="2" ref="H20:H26">IF(E20=$A$4,G20,"")</f>
      </c>
    </row>
    <row r="21" spans="1:8" ht="19.5" customHeight="1">
      <c r="A21" s="426" t="s">
        <v>55</v>
      </c>
      <c r="B21" s="426"/>
      <c r="C21" s="426"/>
      <c r="D21" s="427"/>
      <c r="E21" s="104"/>
      <c r="F21" s="172" t="s">
        <v>83</v>
      </c>
      <c r="G21" s="70">
        <v>370</v>
      </c>
      <c r="H21" s="75">
        <f t="shared" si="2"/>
      </c>
    </row>
    <row r="22" spans="1:8" ht="19.5" customHeight="1" thickBot="1">
      <c r="A22" s="429"/>
      <c r="B22" s="429"/>
      <c r="C22" s="429"/>
      <c r="D22" s="430"/>
      <c r="E22" s="104"/>
      <c r="F22" s="172" t="s">
        <v>86</v>
      </c>
      <c r="G22" s="70">
        <v>290</v>
      </c>
      <c r="H22" s="75">
        <f t="shared" si="2"/>
      </c>
    </row>
    <row r="23" spans="1:8" ht="19.5" customHeight="1">
      <c r="A23" s="104"/>
      <c r="B23" s="296" t="s">
        <v>56</v>
      </c>
      <c r="C23" s="311">
        <v>190</v>
      </c>
      <c r="D23" s="67">
        <f aca="true" t="shared" si="3" ref="D23:D31">IF(A23=$A$4,C23,"")</f>
      </c>
      <c r="E23" s="104"/>
      <c r="F23" s="172" t="s">
        <v>88</v>
      </c>
      <c r="G23" s="70">
        <v>640</v>
      </c>
      <c r="H23" s="75">
        <f t="shared" si="2"/>
      </c>
    </row>
    <row r="24" spans="1:8" ht="19.5" customHeight="1">
      <c r="A24" s="104"/>
      <c r="B24" s="172" t="s">
        <v>57</v>
      </c>
      <c r="C24" s="70">
        <v>450</v>
      </c>
      <c r="D24" s="75">
        <f t="shared" si="3"/>
      </c>
      <c r="E24" s="104"/>
      <c r="F24" s="172" t="s">
        <v>90</v>
      </c>
      <c r="G24" s="70">
        <v>260</v>
      </c>
      <c r="H24" s="75">
        <f t="shared" si="2"/>
      </c>
    </row>
    <row r="25" spans="1:8" ht="19.5" customHeight="1">
      <c r="A25" s="104"/>
      <c r="B25" s="172" t="s">
        <v>58</v>
      </c>
      <c r="C25" s="70">
        <v>500</v>
      </c>
      <c r="D25" s="75">
        <f t="shared" si="3"/>
      </c>
      <c r="E25" s="104"/>
      <c r="F25" s="173" t="s">
        <v>93</v>
      </c>
      <c r="G25" s="68">
        <v>380</v>
      </c>
      <c r="H25" s="75">
        <f t="shared" si="2"/>
      </c>
    </row>
    <row r="26" spans="1:8" ht="19.5" customHeight="1">
      <c r="A26" s="104"/>
      <c r="B26" s="172" t="s">
        <v>59</v>
      </c>
      <c r="C26" s="70">
        <v>490</v>
      </c>
      <c r="D26" s="75">
        <f t="shared" si="3"/>
      </c>
      <c r="E26" s="104"/>
      <c r="F26" s="172" t="s">
        <v>96</v>
      </c>
      <c r="G26" s="70">
        <v>530</v>
      </c>
      <c r="H26" s="75">
        <f t="shared" si="2"/>
      </c>
    </row>
    <row r="27" spans="1:8" ht="19.5" customHeight="1">
      <c r="A27" s="104"/>
      <c r="B27" s="172" t="s">
        <v>60</v>
      </c>
      <c r="C27" s="70">
        <v>210</v>
      </c>
      <c r="D27" s="75">
        <f t="shared" si="3"/>
      </c>
      <c r="E27" s="104"/>
      <c r="F27" s="171" t="s">
        <v>327</v>
      </c>
      <c r="G27" s="66">
        <v>470</v>
      </c>
      <c r="H27" s="69">
        <f>IF(E27=$A$4,G27,"")</f>
      </c>
    </row>
    <row r="28" spans="1:8" ht="19.5" customHeight="1">
      <c r="A28" s="104"/>
      <c r="B28" s="172" t="s">
        <v>61</v>
      </c>
      <c r="C28" s="70">
        <v>630</v>
      </c>
      <c r="D28" s="75">
        <f t="shared" si="3"/>
      </c>
      <c r="E28" s="104"/>
      <c r="F28" s="172" t="s">
        <v>328</v>
      </c>
      <c r="G28" s="70">
        <v>460</v>
      </c>
      <c r="H28" s="75">
        <f>IF(E28=$A$4,G28,"")</f>
      </c>
    </row>
    <row r="29" spans="1:8" ht="19.5" customHeight="1">
      <c r="A29" s="104"/>
      <c r="B29" s="173" t="s">
        <v>62</v>
      </c>
      <c r="C29" s="68">
        <v>160</v>
      </c>
      <c r="D29" s="75">
        <f t="shared" si="3"/>
      </c>
      <c r="E29" s="104"/>
      <c r="F29" s="175" t="s">
        <v>329</v>
      </c>
      <c r="G29" s="70">
        <v>520</v>
      </c>
      <c r="H29" s="75">
        <f>IF(E29=$A$4,G29,"")</f>
      </c>
    </row>
    <row r="30" spans="1:8" ht="19.5" customHeight="1" thickBot="1">
      <c r="A30" s="104"/>
      <c r="B30" s="172" t="s">
        <v>63</v>
      </c>
      <c r="C30" s="70">
        <v>390</v>
      </c>
      <c r="D30" s="75">
        <f t="shared" si="3"/>
      </c>
      <c r="E30" s="104"/>
      <c r="F30" s="175" t="s">
        <v>341</v>
      </c>
      <c r="G30" s="70">
        <v>380</v>
      </c>
      <c r="H30" s="75">
        <f>IF(E30=$A$4,G30,"")</f>
      </c>
    </row>
    <row r="31" spans="1:8" ht="19.5" customHeight="1" thickBot="1">
      <c r="A31" s="104"/>
      <c r="B31" s="297" t="s">
        <v>411</v>
      </c>
      <c r="C31" s="66">
        <v>380</v>
      </c>
      <c r="D31" s="73">
        <f t="shared" si="3"/>
      </c>
      <c r="E31" s="423" t="s">
        <v>98</v>
      </c>
      <c r="F31" s="424"/>
      <c r="G31" s="79">
        <f>SUM(G20:G30)</f>
        <v>4820</v>
      </c>
      <c r="H31" s="137">
        <f>SUM(H20:H30)</f>
        <v>0</v>
      </c>
    </row>
    <row r="32" spans="1:8" ht="19.5" customHeight="1" thickBot="1">
      <c r="A32" s="423" t="s">
        <v>64</v>
      </c>
      <c r="B32" s="424"/>
      <c r="C32" s="312">
        <f>SUM(C23:C31)</f>
        <v>3400</v>
      </c>
      <c r="D32" s="77">
        <f>SUM(D23:D31)</f>
        <v>0</v>
      </c>
      <c r="E32" s="104"/>
      <c r="F32" s="174" t="s">
        <v>330</v>
      </c>
      <c r="G32" s="78">
        <v>590</v>
      </c>
      <c r="H32" s="69">
        <f aca="true" t="shared" si="4" ref="H32:H38">IF(E32=$A$4,G32,"")</f>
      </c>
    </row>
    <row r="33" spans="1:8" ht="19.5" customHeight="1">
      <c r="A33" s="205"/>
      <c r="E33" s="104"/>
      <c r="F33" s="172" t="s">
        <v>331</v>
      </c>
      <c r="G33" s="70">
        <v>700</v>
      </c>
      <c r="H33" s="75">
        <f t="shared" si="4"/>
      </c>
    </row>
    <row r="34" spans="5:8" ht="19.5" customHeight="1">
      <c r="E34" s="104"/>
      <c r="F34" s="172" t="s">
        <v>332</v>
      </c>
      <c r="G34" s="70">
        <v>480</v>
      </c>
      <c r="H34" s="75">
        <f t="shared" si="4"/>
      </c>
    </row>
    <row r="35" spans="5:8" ht="19.5" customHeight="1">
      <c r="E35" s="104"/>
      <c r="F35" s="172" t="s">
        <v>333</v>
      </c>
      <c r="G35" s="70">
        <v>350</v>
      </c>
      <c r="H35" s="75">
        <f t="shared" si="4"/>
      </c>
    </row>
    <row r="36" spans="4:8" ht="19.5" customHeight="1">
      <c r="D36" s="146"/>
      <c r="E36" s="104"/>
      <c r="F36" s="172" t="s">
        <v>334</v>
      </c>
      <c r="G36" s="70">
        <v>290</v>
      </c>
      <c r="H36" s="75">
        <f t="shared" si="4"/>
      </c>
    </row>
    <row r="37" spans="4:8" ht="19.5" customHeight="1">
      <c r="D37" s="146"/>
      <c r="E37" s="104"/>
      <c r="F37" s="173" t="s">
        <v>335</v>
      </c>
      <c r="G37" s="68">
        <v>460</v>
      </c>
      <c r="H37" s="75">
        <f t="shared" si="4"/>
      </c>
    </row>
    <row r="38" spans="5:8" ht="19.5" customHeight="1">
      <c r="E38" s="104"/>
      <c r="F38" s="172" t="s">
        <v>336</v>
      </c>
      <c r="G38" s="70">
        <v>500</v>
      </c>
      <c r="H38" s="75">
        <f t="shared" si="4"/>
      </c>
    </row>
    <row r="39" spans="5:8" ht="19.5" customHeight="1">
      <c r="E39" s="104"/>
      <c r="F39" s="171" t="s">
        <v>337</v>
      </c>
      <c r="G39" s="66">
        <v>390</v>
      </c>
      <c r="H39" s="69">
        <f>IF(E39=$A$4,G39,"")</f>
      </c>
    </row>
    <row r="40" spans="5:8" ht="19.5" customHeight="1" thickBot="1">
      <c r="E40" s="104"/>
      <c r="F40" s="176" t="s">
        <v>338</v>
      </c>
      <c r="G40" s="188">
        <v>450</v>
      </c>
      <c r="H40" s="76">
        <f>IF(E40=$A$4,G40,"")</f>
      </c>
    </row>
    <row r="41" spans="5:8" ht="19.5" thickBot="1">
      <c r="E41" s="423" t="s">
        <v>339</v>
      </c>
      <c r="F41" s="424"/>
      <c r="G41" s="79">
        <f>SUM(G32:G40)</f>
        <v>4210</v>
      </c>
      <c r="H41" s="137">
        <f>SUM(H32:H40)</f>
        <v>0</v>
      </c>
    </row>
    <row r="42" spans="5:8" ht="13.5">
      <c r="E42" s="443" t="s">
        <v>100</v>
      </c>
      <c r="F42" s="432"/>
      <c r="G42" s="448">
        <f>C32+G19+G31+G41</f>
        <v>16480</v>
      </c>
      <c r="H42" s="437">
        <f>D32+H19+H31+H41</f>
        <v>0</v>
      </c>
    </row>
    <row r="43" spans="5:8" ht="14.25" thickBot="1">
      <c r="E43" s="433"/>
      <c r="F43" s="434"/>
      <c r="G43" s="449"/>
      <c r="H43" s="444"/>
    </row>
    <row r="44" spans="5:8" ht="13.5">
      <c r="E44" s="439" t="s">
        <v>103</v>
      </c>
      <c r="F44" s="440"/>
      <c r="G44" s="445">
        <f>'河西'!G39+'河北'!G33+'中央'!G39+'南部'!G39+'東部'!G51+'海南・岩出'!C19+'海南・岩出'!G42</f>
        <v>146750</v>
      </c>
      <c r="H44" s="447">
        <f>'河西'!H39+'河北'!H33+'中央'!H39+'南部'!H39+'東部'!H51+'海南・岩出'!D19+'海南・岩出'!H42</f>
        <v>0</v>
      </c>
    </row>
    <row r="45" spans="5:8" ht="14.25" thickBot="1">
      <c r="E45" s="441"/>
      <c r="F45" s="442"/>
      <c r="G45" s="446"/>
      <c r="H45" s="444"/>
    </row>
  </sheetData>
  <sheetProtection/>
  <mergeCells count="21">
    <mergeCell ref="E44:F45"/>
    <mergeCell ref="E42:F43"/>
    <mergeCell ref="H42:H43"/>
    <mergeCell ref="G44:G45"/>
    <mergeCell ref="H44:H45"/>
    <mergeCell ref="E31:F31"/>
    <mergeCell ref="G42:G43"/>
    <mergeCell ref="E41:F41"/>
    <mergeCell ref="E5:F5"/>
    <mergeCell ref="E1:F1"/>
    <mergeCell ref="B2:F2"/>
    <mergeCell ref="B4:D5"/>
    <mergeCell ref="A18:B18"/>
    <mergeCell ref="E7:H8"/>
    <mergeCell ref="A32:B32"/>
    <mergeCell ref="E19:F19"/>
    <mergeCell ref="A7:D8"/>
    <mergeCell ref="A19:B20"/>
    <mergeCell ref="C19:C20"/>
    <mergeCell ref="D19:D20"/>
    <mergeCell ref="A21:D22"/>
  </mergeCells>
  <printOptions/>
  <pageMargins left="0.7874015748031497" right="0.7874015748031497" top="0.4724409448818898" bottom="0.4330708661417323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8" sqref="G8"/>
    </sheetView>
  </sheetViews>
  <sheetFormatPr defaultColWidth="9.00390625" defaultRowHeight="13.5"/>
  <cols>
    <col min="4" max="4" width="29.375" style="0" customWidth="1"/>
  </cols>
  <sheetData>
    <row r="1" spans="3:4" ht="13.5">
      <c r="C1" s="146"/>
      <c r="D1" s="146"/>
    </row>
    <row r="2" spans="3:4" ht="14.25" customHeight="1">
      <c r="C2" s="146"/>
      <c r="D2" s="146"/>
    </row>
    <row r="3" spans="1:5" ht="30" customHeight="1" thickBot="1">
      <c r="A3" s="269"/>
      <c r="B3" s="305" t="s">
        <v>344</v>
      </c>
      <c r="C3" s="264"/>
      <c r="D3" s="266" t="s">
        <v>343</v>
      </c>
      <c r="E3" s="204"/>
    </row>
    <row r="4" spans="1:5" ht="30" customHeight="1">
      <c r="A4" s="457" t="s">
        <v>418</v>
      </c>
      <c r="B4" s="303" t="s">
        <v>417</v>
      </c>
      <c r="C4" s="265"/>
      <c r="D4" s="273" t="s">
        <v>420</v>
      </c>
      <c r="E4" s="459" t="s">
        <v>419</v>
      </c>
    </row>
    <row r="5" spans="1:5" ht="30" customHeight="1" thickBot="1">
      <c r="A5" s="458"/>
      <c r="B5" s="304" t="s">
        <v>416</v>
      </c>
      <c r="C5" s="262"/>
      <c r="D5" s="263" t="s">
        <v>421</v>
      </c>
      <c r="E5" s="461"/>
    </row>
    <row r="6" spans="1:5" ht="30" customHeight="1">
      <c r="A6" s="205"/>
      <c r="B6" s="208"/>
      <c r="C6" s="265"/>
      <c r="D6" s="268"/>
      <c r="E6" s="455"/>
    </row>
    <row r="7" spans="1:5" ht="24.75" customHeight="1" thickBot="1">
      <c r="A7" s="204"/>
      <c r="B7" s="204"/>
      <c r="C7" s="262"/>
      <c r="D7" s="267"/>
      <c r="E7" s="456"/>
    </row>
    <row r="8" spans="1:5" ht="24.75" customHeight="1">
      <c r="A8" s="86"/>
      <c r="B8" s="206"/>
      <c r="C8" s="259"/>
      <c r="D8" s="260"/>
      <c r="E8" s="455"/>
    </row>
    <row r="9" spans="1:5" ht="24.75" customHeight="1" thickBot="1">
      <c r="A9" s="204"/>
      <c r="B9" s="204"/>
      <c r="C9" s="262"/>
      <c r="D9" s="267"/>
      <c r="E9" s="456"/>
    </row>
    <row r="10" spans="1:5" ht="27.75" customHeight="1">
      <c r="A10" s="86"/>
      <c r="B10" s="206"/>
      <c r="C10" s="259"/>
      <c r="D10" s="260"/>
      <c r="E10" s="450"/>
    </row>
    <row r="11" spans="1:5" ht="26.25" customHeight="1" thickBot="1">
      <c r="A11" s="204"/>
      <c r="B11" s="207"/>
      <c r="C11" s="262"/>
      <c r="D11" s="267"/>
      <c r="E11" s="451"/>
    </row>
    <row r="12" spans="1:5" ht="26.25" customHeight="1">
      <c r="A12" s="86"/>
      <c r="B12" s="206"/>
      <c r="C12" s="259"/>
      <c r="D12" s="260"/>
      <c r="E12" s="454"/>
    </row>
    <row r="13" spans="1:5" ht="26.25" customHeight="1" thickBot="1">
      <c r="A13" s="204"/>
      <c r="B13" s="207"/>
      <c r="C13" s="262"/>
      <c r="D13" s="267"/>
      <c r="E13" s="451"/>
    </row>
    <row r="14" spans="1:5" ht="21.75" customHeight="1">
      <c r="A14" s="86"/>
      <c r="B14" s="206"/>
      <c r="C14" s="259"/>
      <c r="D14" s="260"/>
      <c r="E14" s="450"/>
    </row>
    <row r="15" spans="1:5" ht="21.75" customHeight="1" thickBot="1">
      <c r="A15" s="86"/>
      <c r="B15" s="206"/>
      <c r="C15" s="259"/>
      <c r="D15" s="260"/>
      <c r="E15" s="451"/>
    </row>
    <row r="16" spans="1:5" ht="23.25" customHeight="1">
      <c r="A16" s="205"/>
      <c r="B16" s="208"/>
      <c r="C16" s="265"/>
      <c r="D16" s="268"/>
      <c r="E16" s="452"/>
    </row>
    <row r="17" spans="1:5" ht="23.25" customHeight="1" thickBot="1">
      <c r="A17" s="204"/>
      <c r="B17" s="207"/>
      <c r="C17" s="262"/>
      <c r="D17" s="267"/>
      <c r="E17" s="453"/>
    </row>
    <row r="18" spans="1:5" ht="23.25" customHeight="1">
      <c r="A18" s="86"/>
      <c r="B18" s="208"/>
      <c r="C18" s="259"/>
      <c r="D18" s="260"/>
      <c r="E18" s="455"/>
    </row>
    <row r="19" spans="1:5" ht="23.25" customHeight="1" thickBot="1">
      <c r="A19" s="86"/>
      <c r="B19" s="206"/>
      <c r="C19" s="259"/>
      <c r="D19" s="260"/>
      <c r="E19" s="456"/>
    </row>
    <row r="20" spans="1:5" ht="26.25" customHeight="1">
      <c r="A20" s="205"/>
      <c r="B20" s="208"/>
      <c r="C20" s="265"/>
      <c r="D20" s="268"/>
      <c r="E20" s="452"/>
    </row>
    <row r="21" spans="1:5" ht="25.5" customHeight="1" thickBot="1">
      <c r="A21" s="204"/>
      <c r="B21" s="207"/>
      <c r="C21" s="262"/>
      <c r="D21" s="267"/>
      <c r="E21" s="453"/>
    </row>
    <row r="22" spans="1:5" ht="26.25" customHeight="1">
      <c r="A22" s="205"/>
      <c r="B22" s="208"/>
      <c r="C22" s="265"/>
      <c r="D22" s="268"/>
      <c r="E22" s="452"/>
    </row>
    <row r="23" spans="1:5" ht="25.5" customHeight="1" thickBot="1">
      <c r="A23" s="204"/>
      <c r="B23" s="207"/>
      <c r="C23" s="262"/>
      <c r="D23" s="267"/>
      <c r="E23" s="453"/>
    </row>
    <row r="24" spans="2:5" ht="27" customHeight="1">
      <c r="B24" s="208"/>
      <c r="C24" s="259"/>
      <c r="D24" s="260"/>
      <c r="E24" s="452"/>
    </row>
    <row r="25" spans="1:5" ht="29.25" customHeight="1" thickBot="1">
      <c r="A25" s="204"/>
      <c r="B25" s="204"/>
      <c r="C25" s="262"/>
      <c r="D25" s="263"/>
      <c r="E25" s="453"/>
    </row>
    <row r="26" spans="2:5" ht="25.5" customHeight="1">
      <c r="B26" s="270"/>
      <c r="C26" s="259"/>
      <c r="D26" s="261"/>
      <c r="E26" s="459"/>
    </row>
    <row r="27" spans="3:5" ht="24" customHeight="1">
      <c r="C27" s="259"/>
      <c r="D27" s="261"/>
      <c r="E27" s="460"/>
    </row>
    <row r="28" spans="3:4" ht="13.5">
      <c r="C28" s="260"/>
      <c r="D28" s="203"/>
    </row>
    <row r="29" spans="3:4" ht="13.5">
      <c r="C29" s="203"/>
      <c r="D29" s="203"/>
    </row>
    <row r="30" spans="3:4" ht="13.5">
      <c r="C30" s="203"/>
      <c r="D30" s="203"/>
    </row>
    <row r="31" spans="3:4" ht="13.5">
      <c r="C31" s="203"/>
      <c r="D31" s="203"/>
    </row>
    <row r="32" spans="3:4" ht="13.5">
      <c r="C32" s="203"/>
      <c r="D32" s="203"/>
    </row>
    <row r="33" spans="3:4" ht="13.5">
      <c r="C33" s="203"/>
      <c r="D33" s="203"/>
    </row>
    <row r="34" spans="3:4" ht="13.5">
      <c r="C34" s="203"/>
      <c r="D34" s="203"/>
    </row>
  </sheetData>
  <sheetProtection/>
  <mergeCells count="13">
    <mergeCell ref="E22:E23"/>
    <mergeCell ref="E24:E25"/>
    <mergeCell ref="E26:E27"/>
    <mergeCell ref="E14:E15"/>
    <mergeCell ref="E4:E5"/>
    <mergeCell ref="E6:E7"/>
    <mergeCell ref="E18:E19"/>
    <mergeCell ref="E10:E11"/>
    <mergeCell ref="E16:E17"/>
    <mergeCell ref="E20:E21"/>
    <mergeCell ref="E12:E13"/>
    <mergeCell ref="E8:E9"/>
    <mergeCell ref="A4:A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サンケイリビング新聞社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サンケイリビング新聞社</dc:creator>
  <cp:keywords/>
  <dc:description/>
  <cp:lastModifiedBy>a-tanaka</cp:lastModifiedBy>
  <cp:lastPrinted>2017-12-04T03:39:43Z</cp:lastPrinted>
  <dcterms:created xsi:type="dcterms:W3CDTF">2012-07-12T03:56:50Z</dcterms:created>
  <dcterms:modified xsi:type="dcterms:W3CDTF">2017-12-13T08:32:04Z</dcterms:modified>
  <cp:category/>
  <cp:version/>
  <cp:contentType/>
  <cp:contentStatus/>
</cp:coreProperties>
</file>